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hidePivotFieldList="1"/>
  <xr:revisionPtr revIDLastSave="0" documentId="13_ncr:1_{2A9EE48F-2DDE-4C71-92E0-B667BC94327D}" xr6:coauthVersionLast="47" xr6:coauthVersionMax="47" xr10:uidLastSave="{00000000-0000-0000-0000-000000000000}"/>
  <bookViews>
    <workbookView xWindow="-120" yWindow="-120" windowWidth="29040" windowHeight="15990" tabRatio="881" xr2:uid="{00000000-000D-0000-FFFF-FFFF00000000}"/>
  </bookViews>
  <sheets>
    <sheet name="Instructions for use" sheetId="108" r:id="rId1"/>
    <sheet name="Sample" sheetId="1" r:id="rId2"/>
    <sheet name="Criteria" sheetId="2" r:id="rId3"/>
    <sheet name="Results" sheetId="4" r:id="rId4"/>
    <sheet name="Summary" sheetId="3" r:id="rId5"/>
    <sheet name="CalculationBase" sheetId="26" r:id="rId6"/>
    <sheet name="E01" sheetId="5" r:id="rId7"/>
    <sheet name="E02" sheetId="89" r:id="rId8"/>
    <sheet name="E03" sheetId="90" r:id="rId9"/>
    <sheet name="E04" sheetId="91" r:id="rId10"/>
    <sheet name="E05" sheetId="92" r:id="rId11"/>
    <sheet name="E06" sheetId="93" r:id="rId12"/>
    <sheet name="E07" sheetId="94" r:id="rId13"/>
    <sheet name="E08" sheetId="95" r:id="rId14"/>
    <sheet name="E09" sheetId="96" r:id="rId15"/>
    <sheet name="E10" sheetId="97" r:id="rId16"/>
    <sheet name="E11" sheetId="98" r:id="rId17"/>
    <sheet name="E12" sheetId="99" r:id="rId18"/>
    <sheet name="E13" sheetId="100" r:id="rId19"/>
    <sheet name="E14" sheetId="101" r:id="rId20"/>
    <sheet name="E15" sheetId="102" r:id="rId21"/>
    <sheet name="E16" sheetId="103" r:id="rId22"/>
    <sheet name="E17" sheetId="104" r:id="rId23"/>
    <sheet name="E18" sheetId="105" r:id="rId24"/>
    <sheet name="E19" sheetId="106" r:id="rId25"/>
    <sheet name="E20" sheetId="107" r:id="rId26"/>
  </sheets>
  <definedNames>
    <definedName name="_xlnm._FilterDatabase" localSheetId="5" hidden="1">CalculationBase!$D$6:$R$6</definedName>
    <definedName name="_xlnm._FilterDatabase" localSheetId="2" hidden="1">Criteria!$A$2:$D$108</definedName>
    <definedName name="_xlnm._FilterDatabase" localSheetId="6" hidden="1">'E01'!$A$3:$I$109</definedName>
    <definedName name="_xlnm._FilterDatabase" localSheetId="7" hidden="1">'E02'!$A$3:$M$158</definedName>
    <definedName name="_xlnm._FilterDatabase" localSheetId="8" hidden="1">'E03'!$A$3:$M$158</definedName>
    <definedName name="_xlnm._FilterDatabase" localSheetId="9" hidden="1">'E04'!$A$3:$M$158</definedName>
    <definedName name="_xlnm._FilterDatabase" localSheetId="10" hidden="1">'E05'!$A$3:$M$158</definedName>
    <definedName name="_xlnm._FilterDatabase" localSheetId="11" hidden="1">'E06'!$A$3:$M$158</definedName>
    <definedName name="_xlnm._FilterDatabase" localSheetId="12" hidden="1">'E07'!$A$3:$M$158</definedName>
    <definedName name="_xlnm._FilterDatabase" localSheetId="13" hidden="1">'E08'!$A$3:$M$158</definedName>
    <definedName name="_xlnm._FilterDatabase" localSheetId="14" hidden="1">'E09'!$A$3:$M$158</definedName>
    <definedName name="_xlnm._FilterDatabase" localSheetId="15" hidden="1">'E10'!$A$3:$M$158</definedName>
    <definedName name="_xlnm._FilterDatabase" localSheetId="16" hidden="1">'E11'!$A$3:$M$158</definedName>
    <definedName name="_xlnm._FilterDatabase" localSheetId="17" hidden="1">'E12'!$A$3:$M$158</definedName>
    <definedName name="_xlnm._FilterDatabase" localSheetId="18" hidden="1">'E13'!$A$3:$M$158</definedName>
    <definedName name="_xlnm._FilterDatabase" localSheetId="19" hidden="1">'E14'!$A$3:$M$158</definedName>
    <definedName name="_xlnm._FilterDatabase" localSheetId="20" hidden="1">'E15'!$A$3:$M$158</definedName>
    <definedName name="_xlnm._FilterDatabase" localSheetId="21" hidden="1">'E16'!$A$3:$M$158</definedName>
    <definedName name="_xlnm._FilterDatabase" localSheetId="22" hidden="1">'E17'!$A$3:$M$158</definedName>
    <definedName name="_xlnm._FilterDatabase" localSheetId="23" hidden="1">'E18'!$A$3:$M$158</definedName>
    <definedName name="_xlnm._FilterDatabase" localSheetId="24" hidden="1">'E19'!$A$3:$M$158</definedName>
    <definedName name="_xlnm._FilterDatabase" localSheetId="25" hidden="1">'E20'!$A$3:$M$158</definedName>
    <definedName name="Numeros_pages">Sample!$A$10:$A$29</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7" i="3" l="1"/>
  <c r="A48" i="26"/>
  <c r="M16" i="4"/>
  <c r="M17" i="4"/>
  <c r="M18" i="4"/>
  <c r="M4" i="4"/>
  <c r="M5" i="4"/>
  <c r="M6" i="4"/>
  <c r="M7" i="4"/>
  <c r="M8" i="4"/>
  <c r="M9" i="4"/>
  <c r="M10" i="4"/>
  <c r="M11" i="4"/>
  <c r="M12" i="4"/>
  <c r="M13" i="4"/>
  <c r="M14" i="4"/>
  <c r="M15" i="4"/>
  <c r="A8" i="26" l="1"/>
  <c r="B8" i="26"/>
  <c r="C8" i="26"/>
  <c r="D8" i="26"/>
  <c r="E8" i="26"/>
  <c r="F8" i="26"/>
  <c r="G8" i="26"/>
  <c r="H8" i="26"/>
  <c r="I8" i="26"/>
  <c r="J8" i="26"/>
  <c r="K8" i="26"/>
  <c r="L8" i="26"/>
  <c r="M8" i="26"/>
  <c r="N8" i="26"/>
  <c r="O8" i="26"/>
  <c r="P8" i="26"/>
  <c r="Q8" i="26"/>
  <c r="R8" i="26"/>
  <c r="S8" i="26"/>
  <c r="T8" i="26"/>
  <c r="U8" i="26"/>
  <c r="V8" i="26"/>
  <c r="W8" i="26"/>
  <c r="A9" i="26"/>
  <c r="B9" i="26"/>
  <c r="C9" i="26"/>
  <c r="D9" i="26"/>
  <c r="E9" i="26"/>
  <c r="F9" i="26"/>
  <c r="G9" i="26"/>
  <c r="H9" i="26"/>
  <c r="I9" i="26"/>
  <c r="J9" i="26"/>
  <c r="K9" i="26"/>
  <c r="L9" i="26"/>
  <c r="M9" i="26"/>
  <c r="N9" i="26"/>
  <c r="O9" i="26"/>
  <c r="P9" i="26"/>
  <c r="Q9" i="26"/>
  <c r="R9" i="26"/>
  <c r="S9" i="26"/>
  <c r="T9" i="26"/>
  <c r="U9" i="26"/>
  <c r="V9" i="26"/>
  <c r="W9" i="26"/>
  <c r="A10" i="26"/>
  <c r="B10" i="26"/>
  <c r="C10" i="26"/>
  <c r="D10" i="26"/>
  <c r="E10" i="26"/>
  <c r="F10" i="26"/>
  <c r="G10" i="26"/>
  <c r="H10" i="26"/>
  <c r="I10" i="26"/>
  <c r="J10" i="26"/>
  <c r="K10" i="26"/>
  <c r="L10" i="26"/>
  <c r="M10" i="26"/>
  <c r="N10" i="26"/>
  <c r="O10" i="26"/>
  <c r="P10" i="26"/>
  <c r="Q10" i="26"/>
  <c r="R10" i="26"/>
  <c r="S10" i="26"/>
  <c r="T10" i="26"/>
  <c r="U10" i="26"/>
  <c r="V10" i="26"/>
  <c r="W10" i="26"/>
  <c r="A11" i="26"/>
  <c r="B11" i="26"/>
  <c r="C11" i="26"/>
  <c r="D11" i="26"/>
  <c r="E11" i="26"/>
  <c r="F11" i="26"/>
  <c r="G11" i="26"/>
  <c r="H11" i="26"/>
  <c r="I11" i="26"/>
  <c r="J11" i="26"/>
  <c r="K11" i="26"/>
  <c r="L11" i="26"/>
  <c r="M11" i="26"/>
  <c r="N11" i="26"/>
  <c r="O11" i="26"/>
  <c r="P11" i="26"/>
  <c r="Q11" i="26"/>
  <c r="R11" i="26"/>
  <c r="S11" i="26"/>
  <c r="T11" i="26"/>
  <c r="U11" i="26"/>
  <c r="V11" i="26"/>
  <c r="W11" i="26"/>
  <c r="A12" i="26"/>
  <c r="B12" i="26"/>
  <c r="C12" i="26"/>
  <c r="D12" i="26"/>
  <c r="E12" i="26"/>
  <c r="F12" i="26"/>
  <c r="G12" i="26"/>
  <c r="H12" i="26"/>
  <c r="I12" i="26"/>
  <c r="J12" i="26"/>
  <c r="K12" i="26"/>
  <c r="L12" i="26"/>
  <c r="M12" i="26"/>
  <c r="N12" i="26"/>
  <c r="O12" i="26"/>
  <c r="P12" i="26"/>
  <c r="Q12" i="26"/>
  <c r="R12" i="26"/>
  <c r="S12" i="26"/>
  <c r="T12" i="26"/>
  <c r="U12" i="26"/>
  <c r="V12" i="26"/>
  <c r="W12" i="26"/>
  <c r="A13" i="26"/>
  <c r="B13" i="26"/>
  <c r="C13" i="26"/>
  <c r="D13" i="26"/>
  <c r="E13" i="26"/>
  <c r="F13" i="26"/>
  <c r="G13" i="26"/>
  <c r="H13" i="26"/>
  <c r="I13" i="26"/>
  <c r="J13" i="26"/>
  <c r="K13" i="26"/>
  <c r="L13" i="26"/>
  <c r="M13" i="26"/>
  <c r="N13" i="26"/>
  <c r="O13" i="26"/>
  <c r="P13" i="26"/>
  <c r="Q13" i="26"/>
  <c r="R13" i="26"/>
  <c r="S13" i="26"/>
  <c r="T13" i="26"/>
  <c r="U13" i="26"/>
  <c r="V13" i="26"/>
  <c r="W13" i="26"/>
  <c r="A14" i="26"/>
  <c r="B14" i="26"/>
  <c r="C14" i="26"/>
  <c r="D14" i="26"/>
  <c r="E14" i="26"/>
  <c r="F14" i="26"/>
  <c r="G14" i="26"/>
  <c r="H14" i="26"/>
  <c r="I14" i="26"/>
  <c r="J14" i="26"/>
  <c r="K14" i="26"/>
  <c r="L14" i="26"/>
  <c r="M14" i="26"/>
  <c r="N14" i="26"/>
  <c r="O14" i="26"/>
  <c r="P14" i="26"/>
  <c r="Q14" i="26"/>
  <c r="R14" i="26"/>
  <c r="S14" i="26"/>
  <c r="T14" i="26"/>
  <c r="U14" i="26"/>
  <c r="V14" i="26"/>
  <c r="W14" i="26"/>
  <c r="A15" i="26"/>
  <c r="B15" i="26"/>
  <c r="C15" i="26"/>
  <c r="D15" i="26"/>
  <c r="E15" i="26"/>
  <c r="F15" i="26"/>
  <c r="G15" i="26"/>
  <c r="H15" i="26"/>
  <c r="I15" i="26"/>
  <c r="J15" i="26"/>
  <c r="K15" i="26"/>
  <c r="L15" i="26"/>
  <c r="M15" i="26"/>
  <c r="N15" i="26"/>
  <c r="O15" i="26"/>
  <c r="P15" i="26"/>
  <c r="Q15" i="26"/>
  <c r="R15" i="26"/>
  <c r="S15" i="26"/>
  <c r="T15" i="26"/>
  <c r="U15" i="26"/>
  <c r="V15" i="26"/>
  <c r="W15" i="26"/>
  <c r="A16" i="26"/>
  <c r="B16" i="26"/>
  <c r="C16" i="26"/>
  <c r="D16" i="26"/>
  <c r="E16" i="26"/>
  <c r="F16" i="26"/>
  <c r="G16" i="26"/>
  <c r="H16" i="26"/>
  <c r="I16" i="26"/>
  <c r="J16" i="26"/>
  <c r="K16" i="26"/>
  <c r="L16" i="26"/>
  <c r="M16" i="26"/>
  <c r="N16" i="26"/>
  <c r="O16" i="26"/>
  <c r="P16" i="26"/>
  <c r="Q16" i="26"/>
  <c r="R16" i="26"/>
  <c r="S16" i="26"/>
  <c r="T16" i="26"/>
  <c r="U16" i="26"/>
  <c r="V16" i="26"/>
  <c r="W16" i="26"/>
  <c r="A17" i="26"/>
  <c r="B17" i="26"/>
  <c r="C17" i="26"/>
  <c r="D17" i="26"/>
  <c r="E17" i="26"/>
  <c r="F17" i="26"/>
  <c r="G17" i="26"/>
  <c r="H17" i="26"/>
  <c r="I17" i="26"/>
  <c r="J17" i="26"/>
  <c r="K17" i="26"/>
  <c r="L17" i="26"/>
  <c r="M17" i="26"/>
  <c r="N17" i="26"/>
  <c r="O17" i="26"/>
  <c r="P17" i="26"/>
  <c r="Q17" i="26"/>
  <c r="R17" i="26"/>
  <c r="S17" i="26"/>
  <c r="T17" i="26"/>
  <c r="U17" i="26"/>
  <c r="V17" i="26"/>
  <c r="W17" i="26"/>
  <c r="A18" i="26"/>
  <c r="B18" i="26"/>
  <c r="C18" i="26"/>
  <c r="D18" i="26"/>
  <c r="E18" i="26"/>
  <c r="F18" i="26"/>
  <c r="G18" i="26"/>
  <c r="H18" i="26"/>
  <c r="I18" i="26"/>
  <c r="J18" i="26"/>
  <c r="K18" i="26"/>
  <c r="L18" i="26"/>
  <c r="M18" i="26"/>
  <c r="N18" i="26"/>
  <c r="O18" i="26"/>
  <c r="P18" i="26"/>
  <c r="Q18" i="26"/>
  <c r="R18" i="26"/>
  <c r="S18" i="26"/>
  <c r="T18" i="26"/>
  <c r="U18" i="26"/>
  <c r="V18" i="26"/>
  <c r="W18" i="26"/>
  <c r="A19" i="26"/>
  <c r="B19" i="26"/>
  <c r="C19" i="26"/>
  <c r="D19" i="26"/>
  <c r="E19" i="26"/>
  <c r="F19" i="26"/>
  <c r="G19" i="26"/>
  <c r="H19" i="26"/>
  <c r="I19" i="26"/>
  <c r="J19" i="26"/>
  <c r="K19" i="26"/>
  <c r="L19" i="26"/>
  <c r="M19" i="26"/>
  <c r="N19" i="26"/>
  <c r="O19" i="26"/>
  <c r="P19" i="26"/>
  <c r="Q19" i="26"/>
  <c r="R19" i="26"/>
  <c r="S19" i="26"/>
  <c r="T19" i="26"/>
  <c r="U19" i="26"/>
  <c r="V19" i="26"/>
  <c r="W19" i="26"/>
  <c r="A20" i="26"/>
  <c r="B20" i="26"/>
  <c r="C20" i="26"/>
  <c r="D20" i="26"/>
  <c r="E20" i="26"/>
  <c r="F20" i="26"/>
  <c r="G20" i="26"/>
  <c r="H20" i="26"/>
  <c r="I20" i="26"/>
  <c r="J20" i="26"/>
  <c r="K20" i="26"/>
  <c r="L20" i="26"/>
  <c r="M20" i="26"/>
  <c r="N20" i="26"/>
  <c r="O20" i="26"/>
  <c r="P20" i="26"/>
  <c r="Q20" i="26"/>
  <c r="R20" i="26"/>
  <c r="S20" i="26"/>
  <c r="T20" i="26"/>
  <c r="U20" i="26"/>
  <c r="V20" i="26"/>
  <c r="W20" i="26"/>
  <c r="A21" i="26"/>
  <c r="B21" i="26"/>
  <c r="C21" i="26"/>
  <c r="D21" i="26"/>
  <c r="E21" i="26"/>
  <c r="F21" i="26"/>
  <c r="G21" i="26"/>
  <c r="H21" i="26"/>
  <c r="I21" i="26"/>
  <c r="J21" i="26"/>
  <c r="K21" i="26"/>
  <c r="L21" i="26"/>
  <c r="M21" i="26"/>
  <c r="N21" i="26"/>
  <c r="O21" i="26"/>
  <c r="P21" i="26"/>
  <c r="Q21" i="26"/>
  <c r="R21" i="26"/>
  <c r="S21" i="26"/>
  <c r="T21" i="26"/>
  <c r="U21" i="26"/>
  <c r="V21" i="26"/>
  <c r="W21" i="26"/>
  <c r="A22" i="26"/>
  <c r="B22" i="26"/>
  <c r="C22" i="26"/>
  <c r="D22" i="26"/>
  <c r="E22" i="26"/>
  <c r="F22" i="26"/>
  <c r="G22" i="26"/>
  <c r="H22" i="26"/>
  <c r="I22" i="26"/>
  <c r="J22" i="26"/>
  <c r="K22" i="26"/>
  <c r="L22" i="26"/>
  <c r="M22" i="26"/>
  <c r="N22" i="26"/>
  <c r="O22" i="26"/>
  <c r="P22" i="26"/>
  <c r="Q22" i="26"/>
  <c r="R22" i="26"/>
  <c r="S22" i="26"/>
  <c r="T22" i="26"/>
  <c r="U22" i="26"/>
  <c r="V22" i="26"/>
  <c r="W22" i="26"/>
  <c r="A23" i="26"/>
  <c r="B23" i="26"/>
  <c r="C23" i="26"/>
  <c r="D23" i="26"/>
  <c r="E23" i="26"/>
  <c r="F23" i="26"/>
  <c r="G23" i="26"/>
  <c r="H23" i="26"/>
  <c r="I23" i="26"/>
  <c r="J23" i="26"/>
  <c r="K23" i="26"/>
  <c r="L23" i="26"/>
  <c r="M23" i="26"/>
  <c r="N23" i="26"/>
  <c r="O23" i="26"/>
  <c r="P23" i="26"/>
  <c r="Q23" i="26"/>
  <c r="R23" i="26"/>
  <c r="S23" i="26"/>
  <c r="T23" i="26"/>
  <c r="U23" i="26"/>
  <c r="V23" i="26"/>
  <c r="W23" i="26"/>
  <c r="A24" i="26"/>
  <c r="B24" i="26"/>
  <c r="C24" i="26"/>
  <c r="D24" i="26"/>
  <c r="E24" i="26"/>
  <c r="F24" i="26"/>
  <c r="G24" i="26"/>
  <c r="H24" i="26"/>
  <c r="I24" i="26"/>
  <c r="J24" i="26"/>
  <c r="K24" i="26"/>
  <c r="L24" i="26"/>
  <c r="M24" i="26"/>
  <c r="N24" i="26"/>
  <c r="O24" i="26"/>
  <c r="P24" i="26"/>
  <c r="Q24" i="26"/>
  <c r="R24" i="26"/>
  <c r="S24" i="26"/>
  <c r="T24" i="26"/>
  <c r="U24" i="26"/>
  <c r="V24" i="26"/>
  <c r="W24" i="26"/>
  <c r="A25" i="26"/>
  <c r="B25" i="26"/>
  <c r="C25" i="26"/>
  <c r="D25" i="26"/>
  <c r="E25" i="26"/>
  <c r="F25" i="26"/>
  <c r="G25" i="26"/>
  <c r="H25" i="26"/>
  <c r="I25" i="26"/>
  <c r="J25" i="26"/>
  <c r="K25" i="26"/>
  <c r="L25" i="26"/>
  <c r="M25" i="26"/>
  <c r="N25" i="26"/>
  <c r="O25" i="26"/>
  <c r="P25" i="26"/>
  <c r="Q25" i="26"/>
  <c r="R25" i="26"/>
  <c r="S25" i="26"/>
  <c r="T25" i="26"/>
  <c r="U25" i="26"/>
  <c r="V25" i="26"/>
  <c r="W25" i="26"/>
  <c r="A26" i="26"/>
  <c r="B26" i="26"/>
  <c r="C26" i="26"/>
  <c r="D26" i="26"/>
  <c r="E26" i="26"/>
  <c r="F26" i="26"/>
  <c r="G26" i="26"/>
  <c r="H26" i="26"/>
  <c r="I26" i="26"/>
  <c r="J26" i="26"/>
  <c r="K26" i="26"/>
  <c r="L26" i="26"/>
  <c r="M26" i="26"/>
  <c r="N26" i="26"/>
  <c r="O26" i="26"/>
  <c r="P26" i="26"/>
  <c r="Q26" i="26"/>
  <c r="R26" i="26"/>
  <c r="S26" i="26"/>
  <c r="T26" i="26"/>
  <c r="U26" i="26"/>
  <c r="V26" i="26"/>
  <c r="W26" i="26"/>
  <c r="A27" i="26"/>
  <c r="B27" i="26"/>
  <c r="C27" i="26"/>
  <c r="D27" i="26"/>
  <c r="E27" i="26"/>
  <c r="F27" i="26"/>
  <c r="G27" i="26"/>
  <c r="H27" i="26"/>
  <c r="I27" i="26"/>
  <c r="J27" i="26"/>
  <c r="K27" i="26"/>
  <c r="L27" i="26"/>
  <c r="M27" i="26"/>
  <c r="N27" i="26"/>
  <c r="O27" i="26"/>
  <c r="P27" i="26"/>
  <c r="Q27" i="26"/>
  <c r="R27" i="26"/>
  <c r="S27" i="26"/>
  <c r="T27" i="26"/>
  <c r="U27" i="26"/>
  <c r="V27" i="26"/>
  <c r="W27" i="26"/>
  <c r="A28" i="26"/>
  <c r="B28" i="26"/>
  <c r="C28" i="26"/>
  <c r="D28" i="26"/>
  <c r="E28" i="26"/>
  <c r="F28" i="26"/>
  <c r="G28" i="26"/>
  <c r="H28" i="26"/>
  <c r="I28" i="26"/>
  <c r="J28" i="26"/>
  <c r="K28" i="26"/>
  <c r="L28" i="26"/>
  <c r="M28" i="26"/>
  <c r="N28" i="26"/>
  <c r="O28" i="26"/>
  <c r="P28" i="26"/>
  <c r="Q28" i="26"/>
  <c r="R28" i="26"/>
  <c r="S28" i="26"/>
  <c r="T28" i="26"/>
  <c r="U28" i="26"/>
  <c r="V28" i="26"/>
  <c r="W28" i="26"/>
  <c r="A29" i="26"/>
  <c r="B29" i="26"/>
  <c r="C29" i="26"/>
  <c r="D29" i="26"/>
  <c r="E29" i="26"/>
  <c r="F29" i="26"/>
  <c r="G29" i="26"/>
  <c r="H29" i="26"/>
  <c r="I29" i="26"/>
  <c r="J29" i="26"/>
  <c r="K29" i="26"/>
  <c r="L29" i="26"/>
  <c r="M29" i="26"/>
  <c r="N29" i="26"/>
  <c r="O29" i="26"/>
  <c r="P29" i="26"/>
  <c r="Q29" i="26"/>
  <c r="R29" i="26"/>
  <c r="S29" i="26"/>
  <c r="T29" i="26"/>
  <c r="U29" i="26"/>
  <c r="V29" i="26"/>
  <c r="W29" i="26"/>
  <c r="A30" i="26"/>
  <c r="B30" i="26"/>
  <c r="C30" i="26"/>
  <c r="D30" i="26"/>
  <c r="E30" i="26"/>
  <c r="F30" i="26"/>
  <c r="G30" i="26"/>
  <c r="H30" i="26"/>
  <c r="I30" i="26"/>
  <c r="J30" i="26"/>
  <c r="K30" i="26"/>
  <c r="L30" i="26"/>
  <c r="M30" i="26"/>
  <c r="N30" i="26"/>
  <c r="O30" i="26"/>
  <c r="P30" i="26"/>
  <c r="Q30" i="26"/>
  <c r="R30" i="26"/>
  <c r="S30" i="26"/>
  <c r="T30" i="26"/>
  <c r="U30" i="26"/>
  <c r="V30" i="26"/>
  <c r="W30" i="26"/>
  <c r="A31" i="26"/>
  <c r="B31" i="26"/>
  <c r="C31" i="26"/>
  <c r="D31" i="26"/>
  <c r="E31" i="26"/>
  <c r="F31" i="26"/>
  <c r="G31" i="26"/>
  <c r="H31" i="26"/>
  <c r="I31" i="26"/>
  <c r="J31" i="26"/>
  <c r="K31" i="26"/>
  <c r="L31" i="26"/>
  <c r="M31" i="26"/>
  <c r="N31" i="26"/>
  <c r="O31" i="26"/>
  <c r="P31" i="26"/>
  <c r="Q31" i="26"/>
  <c r="R31" i="26"/>
  <c r="S31" i="26"/>
  <c r="T31" i="26"/>
  <c r="U31" i="26"/>
  <c r="V31" i="26"/>
  <c r="W31" i="26"/>
  <c r="A32" i="26"/>
  <c r="B32" i="26"/>
  <c r="C32" i="26"/>
  <c r="D32" i="26"/>
  <c r="E32" i="26"/>
  <c r="F32" i="26"/>
  <c r="G32" i="26"/>
  <c r="H32" i="26"/>
  <c r="I32" i="26"/>
  <c r="J32" i="26"/>
  <c r="K32" i="26"/>
  <c r="L32" i="26"/>
  <c r="M32" i="26"/>
  <c r="N32" i="26"/>
  <c r="O32" i="26"/>
  <c r="P32" i="26"/>
  <c r="Q32" i="26"/>
  <c r="R32" i="26"/>
  <c r="S32" i="26"/>
  <c r="T32" i="26"/>
  <c r="U32" i="26"/>
  <c r="V32" i="26"/>
  <c r="W32" i="26"/>
  <c r="A33" i="26"/>
  <c r="B33" i="26"/>
  <c r="C33" i="26"/>
  <c r="D33" i="26"/>
  <c r="E33" i="26"/>
  <c r="F33" i="26"/>
  <c r="G33" i="26"/>
  <c r="H33" i="26"/>
  <c r="I33" i="26"/>
  <c r="J33" i="26"/>
  <c r="K33" i="26"/>
  <c r="L33" i="26"/>
  <c r="M33" i="26"/>
  <c r="N33" i="26"/>
  <c r="O33" i="26"/>
  <c r="P33" i="26"/>
  <c r="Q33" i="26"/>
  <c r="R33" i="26"/>
  <c r="S33" i="26"/>
  <c r="T33" i="26"/>
  <c r="U33" i="26"/>
  <c r="V33" i="26"/>
  <c r="W33" i="26"/>
  <c r="A34" i="26"/>
  <c r="B34" i="26"/>
  <c r="C34" i="26"/>
  <c r="D34" i="26"/>
  <c r="E34" i="26"/>
  <c r="F34" i="26"/>
  <c r="G34" i="26"/>
  <c r="H34" i="26"/>
  <c r="I34" i="26"/>
  <c r="J34" i="26"/>
  <c r="K34" i="26"/>
  <c r="L34" i="26"/>
  <c r="M34" i="26"/>
  <c r="N34" i="26"/>
  <c r="O34" i="26"/>
  <c r="P34" i="26"/>
  <c r="Q34" i="26"/>
  <c r="R34" i="26"/>
  <c r="S34" i="26"/>
  <c r="T34" i="26"/>
  <c r="U34" i="26"/>
  <c r="V34" i="26"/>
  <c r="W34" i="26"/>
  <c r="A35" i="26"/>
  <c r="B35" i="26"/>
  <c r="C35" i="26"/>
  <c r="D35" i="26"/>
  <c r="E35" i="26"/>
  <c r="F35" i="26"/>
  <c r="G35" i="26"/>
  <c r="H35" i="26"/>
  <c r="I35" i="26"/>
  <c r="J35" i="26"/>
  <c r="K35" i="26"/>
  <c r="L35" i="26"/>
  <c r="M35" i="26"/>
  <c r="N35" i="26"/>
  <c r="O35" i="26"/>
  <c r="P35" i="26"/>
  <c r="Q35" i="26"/>
  <c r="R35" i="26"/>
  <c r="S35" i="26"/>
  <c r="T35" i="26"/>
  <c r="U35" i="26"/>
  <c r="V35" i="26"/>
  <c r="W35" i="26"/>
  <c r="A36" i="26"/>
  <c r="B36" i="26"/>
  <c r="C36" i="26"/>
  <c r="D36" i="26"/>
  <c r="E36" i="26"/>
  <c r="F36" i="26"/>
  <c r="G36" i="26"/>
  <c r="H36" i="26"/>
  <c r="I36" i="26"/>
  <c r="J36" i="26"/>
  <c r="K36" i="26"/>
  <c r="L36" i="26"/>
  <c r="M36" i="26"/>
  <c r="N36" i="26"/>
  <c r="O36" i="26"/>
  <c r="P36" i="26"/>
  <c r="Q36" i="26"/>
  <c r="R36" i="26"/>
  <c r="S36" i="26"/>
  <c r="T36" i="26"/>
  <c r="U36" i="26"/>
  <c r="V36" i="26"/>
  <c r="W36" i="26"/>
  <c r="A37" i="26"/>
  <c r="B37" i="26"/>
  <c r="C37" i="26"/>
  <c r="D37" i="26"/>
  <c r="E37" i="26"/>
  <c r="F37" i="26"/>
  <c r="G37" i="26"/>
  <c r="H37" i="26"/>
  <c r="I37" i="26"/>
  <c r="J37" i="26"/>
  <c r="K37" i="26"/>
  <c r="L37" i="26"/>
  <c r="M37" i="26"/>
  <c r="N37" i="26"/>
  <c r="O37" i="26"/>
  <c r="P37" i="26"/>
  <c r="Q37" i="26"/>
  <c r="R37" i="26"/>
  <c r="S37" i="26"/>
  <c r="T37" i="26"/>
  <c r="U37" i="26"/>
  <c r="V37" i="26"/>
  <c r="W37" i="26"/>
  <c r="A38" i="26"/>
  <c r="B38" i="26"/>
  <c r="C38" i="26"/>
  <c r="D38" i="26"/>
  <c r="E38" i="26"/>
  <c r="F38" i="26"/>
  <c r="G38" i="26"/>
  <c r="H38" i="26"/>
  <c r="I38" i="26"/>
  <c r="J38" i="26"/>
  <c r="K38" i="26"/>
  <c r="L38" i="26"/>
  <c r="M38" i="26"/>
  <c r="N38" i="26"/>
  <c r="O38" i="26"/>
  <c r="P38" i="26"/>
  <c r="Q38" i="26"/>
  <c r="R38" i="26"/>
  <c r="S38" i="26"/>
  <c r="T38" i="26"/>
  <c r="U38" i="26"/>
  <c r="V38" i="26"/>
  <c r="W38" i="26"/>
  <c r="A39" i="26"/>
  <c r="B39" i="26"/>
  <c r="C39" i="26"/>
  <c r="D39" i="26"/>
  <c r="E39" i="26"/>
  <c r="F39" i="26"/>
  <c r="G39" i="26"/>
  <c r="H39" i="26"/>
  <c r="I39" i="26"/>
  <c r="J39" i="26"/>
  <c r="K39" i="26"/>
  <c r="L39" i="26"/>
  <c r="M39" i="26"/>
  <c r="N39" i="26"/>
  <c r="O39" i="26"/>
  <c r="P39" i="26"/>
  <c r="Q39" i="26"/>
  <c r="R39" i="26"/>
  <c r="S39" i="26"/>
  <c r="T39" i="26"/>
  <c r="U39" i="26"/>
  <c r="V39" i="26"/>
  <c r="W39" i="26"/>
  <c r="A40" i="26"/>
  <c r="B40" i="26"/>
  <c r="C40" i="26"/>
  <c r="D40" i="26"/>
  <c r="E40" i="26"/>
  <c r="F40" i="26"/>
  <c r="G40" i="26"/>
  <c r="H40" i="26"/>
  <c r="I40" i="26"/>
  <c r="J40" i="26"/>
  <c r="K40" i="26"/>
  <c r="L40" i="26"/>
  <c r="M40" i="26"/>
  <c r="N40" i="26"/>
  <c r="O40" i="26"/>
  <c r="P40" i="26"/>
  <c r="Q40" i="26"/>
  <c r="R40" i="26"/>
  <c r="S40" i="26"/>
  <c r="T40" i="26"/>
  <c r="U40" i="26"/>
  <c r="V40" i="26"/>
  <c r="W40" i="26"/>
  <c r="A41" i="26"/>
  <c r="B41" i="26"/>
  <c r="C41" i="26"/>
  <c r="D41" i="26"/>
  <c r="E41" i="26"/>
  <c r="F41" i="26"/>
  <c r="G41" i="26"/>
  <c r="H41" i="26"/>
  <c r="I41" i="26"/>
  <c r="J41" i="26"/>
  <c r="K41" i="26"/>
  <c r="L41" i="26"/>
  <c r="M41" i="26"/>
  <c r="N41" i="26"/>
  <c r="O41" i="26"/>
  <c r="P41" i="26"/>
  <c r="Q41" i="26"/>
  <c r="R41" i="26"/>
  <c r="S41" i="26"/>
  <c r="T41" i="26"/>
  <c r="U41" i="26"/>
  <c r="V41" i="26"/>
  <c r="W41" i="26"/>
  <c r="A42" i="26"/>
  <c r="B42" i="26"/>
  <c r="C42" i="26"/>
  <c r="D42" i="26"/>
  <c r="E42" i="26"/>
  <c r="F42" i="26"/>
  <c r="G42" i="26"/>
  <c r="H42" i="26"/>
  <c r="I42" i="26"/>
  <c r="J42" i="26"/>
  <c r="K42" i="26"/>
  <c r="L42" i="26"/>
  <c r="M42" i="26"/>
  <c r="N42" i="26"/>
  <c r="O42" i="26"/>
  <c r="P42" i="26"/>
  <c r="Q42" i="26"/>
  <c r="R42" i="26"/>
  <c r="S42" i="26"/>
  <c r="T42" i="26"/>
  <c r="U42" i="26"/>
  <c r="V42" i="26"/>
  <c r="W42" i="26"/>
  <c r="A43" i="26"/>
  <c r="B43" i="26"/>
  <c r="C43" i="26"/>
  <c r="D43" i="26"/>
  <c r="E43" i="26"/>
  <c r="F43" i="26"/>
  <c r="G43" i="26"/>
  <c r="H43" i="26"/>
  <c r="I43" i="26"/>
  <c r="J43" i="26"/>
  <c r="K43" i="26"/>
  <c r="L43" i="26"/>
  <c r="M43" i="26"/>
  <c r="N43" i="26"/>
  <c r="O43" i="26"/>
  <c r="P43" i="26"/>
  <c r="Q43" i="26"/>
  <c r="R43" i="26"/>
  <c r="S43" i="26"/>
  <c r="T43" i="26"/>
  <c r="U43" i="26"/>
  <c r="V43" i="26"/>
  <c r="W43" i="26"/>
  <c r="A44" i="26"/>
  <c r="B44" i="26"/>
  <c r="C44" i="26"/>
  <c r="D44" i="26"/>
  <c r="E44" i="26"/>
  <c r="F44" i="26"/>
  <c r="G44" i="26"/>
  <c r="H44" i="26"/>
  <c r="I44" i="26"/>
  <c r="J44" i="26"/>
  <c r="K44" i="26"/>
  <c r="L44" i="26"/>
  <c r="M44" i="26"/>
  <c r="N44" i="26"/>
  <c r="O44" i="26"/>
  <c r="P44" i="26"/>
  <c r="Q44" i="26"/>
  <c r="R44" i="26"/>
  <c r="S44" i="26"/>
  <c r="T44" i="26"/>
  <c r="U44" i="26"/>
  <c r="V44" i="26"/>
  <c r="W44" i="26"/>
  <c r="A45" i="26"/>
  <c r="B45" i="26"/>
  <c r="C45" i="26"/>
  <c r="D45" i="26"/>
  <c r="E45" i="26"/>
  <c r="F45" i="26"/>
  <c r="G45" i="26"/>
  <c r="H45" i="26"/>
  <c r="I45" i="26"/>
  <c r="J45" i="26"/>
  <c r="K45" i="26"/>
  <c r="L45" i="26"/>
  <c r="M45" i="26"/>
  <c r="N45" i="26"/>
  <c r="O45" i="26"/>
  <c r="P45" i="26"/>
  <c r="Q45" i="26"/>
  <c r="R45" i="26"/>
  <c r="S45" i="26"/>
  <c r="T45" i="26"/>
  <c r="U45" i="26"/>
  <c r="V45" i="26"/>
  <c r="W45" i="26"/>
  <c r="A46" i="26"/>
  <c r="B46" i="26"/>
  <c r="C46" i="26"/>
  <c r="D46" i="26"/>
  <c r="E46" i="26"/>
  <c r="F46" i="26"/>
  <c r="G46" i="26"/>
  <c r="H46" i="26"/>
  <c r="I46" i="26"/>
  <c r="J46" i="26"/>
  <c r="K46" i="26"/>
  <c r="L46" i="26"/>
  <c r="M46" i="26"/>
  <c r="N46" i="26"/>
  <c r="O46" i="26"/>
  <c r="P46" i="26"/>
  <c r="Q46" i="26"/>
  <c r="R46" i="26"/>
  <c r="S46" i="26"/>
  <c r="T46" i="26"/>
  <c r="U46" i="26"/>
  <c r="V46" i="26"/>
  <c r="W46" i="26"/>
  <c r="A47" i="26"/>
  <c r="B47" i="26"/>
  <c r="C47" i="26"/>
  <c r="D47" i="26"/>
  <c r="E47" i="26"/>
  <c r="F47" i="26"/>
  <c r="G47" i="26"/>
  <c r="H47" i="26"/>
  <c r="I47" i="26"/>
  <c r="J47" i="26"/>
  <c r="K47" i="26"/>
  <c r="L47" i="26"/>
  <c r="M47" i="26"/>
  <c r="N47" i="26"/>
  <c r="O47" i="26"/>
  <c r="P47" i="26"/>
  <c r="Q47" i="26"/>
  <c r="R47" i="26"/>
  <c r="S47" i="26"/>
  <c r="T47" i="26"/>
  <c r="U47" i="26"/>
  <c r="V47" i="26"/>
  <c r="W47" i="26"/>
  <c r="B48" i="26"/>
  <c r="C48" i="26"/>
  <c r="D48" i="26"/>
  <c r="E48" i="26"/>
  <c r="F48" i="26"/>
  <c r="G48" i="26"/>
  <c r="H48" i="26"/>
  <c r="I48" i="26"/>
  <c r="J48" i="26"/>
  <c r="K48" i="26"/>
  <c r="L48" i="26"/>
  <c r="M48" i="26"/>
  <c r="N48" i="26"/>
  <c r="O48" i="26"/>
  <c r="P48" i="26"/>
  <c r="Q48" i="26"/>
  <c r="R48" i="26"/>
  <c r="S48" i="26"/>
  <c r="T48" i="26"/>
  <c r="U48" i="26"/>
  <c r="V48" i="26"/>
  <c r="W48" i="26"/>
  <c r="A49" i="26"/>
  <c r="B49" i="26"/>
  <c r="C49" i="26"/>
  <c r="D49" i="26"/>
  <c r="E49" i="26"/>
  <c r="F49" i="26"/>
  <c r="G49" i="26"/>
  <c r="H49" i="26"/>
  <c r="I49" i="26"/>
  <c r="J49" i="26"/>
  <c r="K49" i="26"/>
  <c r="L49" i="26"/>
  <c r="M49" i="26"/>
  <c r="N49" i="26"/>
  <c r="O49" i="26"/>
  <c r="P49" i="26"/>
  <c r="Q49" i="26"/>
  <c r="R49" i="26"/>
  <c r="S49" i="26"/>
  <c r="T49" i="26"/>
  <c r="U49" i="26"/>
  <c r="V49" i="26"/>
  <c r="W49" i="26"/>
  <c r="A50" i="26"/>
  <c r="B50" i="26"/>
  <c r="C50" i="26"/>
  <c r="D50" i="26"/>
  <c r="E50" i="26"/>
  <c r="F50" i="26"/>
  <c r="G50" i="26"/>
  <c r="H50" i="26"/>
  <c r="I50" i="26"/>
  <c r="J50" i="26"/>
  <c r="K50" i="26"/>
  <c r="L50" i="26"/>
  <c r="M50" i="26"/>
  <c r="N50" i="26"/>
  <c r="O50" i="26"/>
  <c r="P50" i="26"/>
  <c r="Q50" i="26"/>
  <c r="R50" i="26"/>
  <c r="S50" i="26"/>
  <c r="T50" i="26"/>
  <c r="U50" i="26"/>
  <c r="V50" i="26"/>
  <c r="W50" i="26"/>
  <c r="A51" i="26"/>
  <c r="B51" i="26"/>
  <c r="C51" i="26"/>
  <c r="D51" i="26"/>
  <c r="E51" i="26"/>
  <c r="F51" i="26"/>
  <c r="G51" i="26"/>
  <c r="H51" i="26"/>
  <c r="I51" i="26"/>
  <c r="J51" i="26"/>
  <c r="K51" i="26"/>
  <c r="L51" i="26"/>
  <c r="M51" i="26"/>
  <c r="N51" i="26"/>
  <c r="O51" i="26"/>
  <c r="P51" i="26"/>
  <c r="Q51" i="26"/>
  <c r="R51" i="26"/>
  <c r="S51" i="26"/>
  <c r="T51" i="26"/>
  <c r="U51" i="26"/>
  <c r="V51" i="26"/>
  <c r="W51" i="26"/>
  <c r="A52" i="26"/>
  <c r="B52" i="26"/>
  <c r="C52" i="26"/>
  <c r="D52" i="26"/>
  <c r="E52" i="26"/>
  <c r="F52" i="26"/>
  <c r="G52" i="26"/>
  <c r="H52" i="26"/>
  <c r="I52" i="26"/>
  <c r="J52" i="26"/>
  <c r="K52" i="26"/>
  <c r="L52" i="26"/>
  <c r="M52" i="26"/>
  <c r="N52" i="26"/>
  <c r="O52" i="26"/>
  <c r="P52" i="26"/>
  <c r="Q52" i="26"/>
  <c r="R52" i="26"/>
  <c r="S52" i="26"/>
  <c r="T52" i="26"/>
  <c r="U52" i="26"/>
  <c r="V52" i="26"/>
  <c r="W52" i="26"/>
  <c r="A53" i="26"/>
  <c r="B53" i="26"/>
  <c r="C53" i="26"/>
  <c r="D53" i="26"/>
  <c r="E53" i="26"/>
  <c r="F53" i="26"/>
  <c r="G53" i="26"/>
  <c r="H53" i="26"/>
  <c r="I53" i="26"/>
  <c r="J53" i="26"/>
  <c r="K53" i="26"/>
  <c r="L53" i="26"/>
  <c r="M53" i="26"/>
  <c r="N53" i="26"/>
  <c r="O53" i="26"/>
  <c r="P53" i="26"/>
  <c r="Q53" i="26"/>
  <c r="R53" i="26"/>
  <c r="S53" i="26"/>
  <c r="T53" i="26"/>
  <c r="U53" i="26"/>
  <c r="V53" i="26"/>
  <c r="W53" i="26"/>
  <c r="A54" i="26"/>
  <c r="B54" i="26"/>
  <c r="C54" i="26"/>
  <c r="D54" i="26"/>
  <c r="E54" i="26"/>
  <c r="F54" i="26"/>
  <c r="G54" i="26"/>
  <c r="H54" i="26"/>
  <c r="I54" i="26"/>
  <c r="J54" i="26"/>
  <c r="K54" i="26"/>
  <c r="L54" i="26"/>
  <c r="M54" i="26"/>
  <c r="N54" i="26"/>
  <c r="O54" i="26"/>
  <c r="P54" i="26"/>
  <c r="Q54" i="26"/>
  <c r="R54" i="26"/>
  <c r="S54" i="26"/>
  <c r="T54" i="26"/>
  <c r="U54" i="26"/>
  <c r="V54" i="26"/>
  <c r="W54" i="26"/>
  <c r="A55" i="26"/>
  <c r="B55" i="26"/>
  <c r="C55" i="26"/>
  <c r="D55" i="26"/>
  <c r="E55" i="26"/>
  <c r="F55" i="26"/>
  <c r="G55" i="26"/>
  <c r="H55" i="26"/>
  <c r="I55" i="26"/>
  <c r="J55" i="26"/>
  <c r="K55" i="26"/>
  <c r="L55" i="26"/>
  <c r="M55" i="26"/>
  <c r="N55" i="26"/>
  <c r="O55" i="26"/>
  <c r="P55" i="26"/>
  <c r="Q55" i="26"/>
  <c r="R55" i="26"/>
  <c r="S55" i="26"/>
  <c r="T55" i="26"/>
  <c r="U55" i="26"/>
  <c r="V55" i="26"/>
  <c r="W55" i="26"/>
  <c r="A56" i="26"/>
  <c r="B56" i="26"/>
  <c r="C56" i="26"/>
  <c r="D56" i="26"/>
  <c r="E56" i="26"/>
  <c r="F56" i="26"/>
  <c r="G56" i="26"/>
  <c r="H56" i="26"/>
  <c r="I56" i="26"/>
  <c r="J56" i="26"/>
  <c r="K56" i="26"/>
  <c r="L56" i="26"/>
  <c r="M56" i="26"/>
  <c r="N56" i="26"/>
  <c r="O56" i="26"/>
  <c r="P56" i="26"/>
  <c r="Q56" i="26"/>
  <c r="R56" i="26"/>
  <c r="S56" i="26"/>
  <c r="T56" i="26"/>
  <c r="U56" i="26"/>
  <c r="V56" i="26"/>
  <c r="W56" i="26"/>
  <c r="A57" i="26"/>
  <c r="B57" i="26"/>
  <c r="C57" i="26"/>
  <c r="D57" i="26"/>
  <c r="E57" i="26"/>
  <c r="F57" i="26"/>
  <c r="G57" i="26"/>
  <c r="H57" i="26"/>
  <c r="I57" i="26"/>
  <c r="J57" i="26"/>
  <c r="K57" i="26"/>
  <c r="L57" i="26"/>
  <c r="M57" i="26"/>
  <c r="N57" i="26"/>
  <c r="O57" i="26"/>
  <c r="P57" i="26"/>
  <c r="Q57" i="26"/>
  <c r="R57" i="26"/>
  <c r="S57" i="26"/>
  <c r="T57" i="26"/>
  <c r="U57" i="26"/>
  <c r="V57" i="26"/>
  <c r="W57" i="26"/>
  <c r="A58" i="26"/>
  <c r="B58" i="26"/>
  <c r="C58" i="26"/>
  <c r="D58" i="26"/>
  <c r="E58" i="26"/>
  <c r="F58" i="26"/>
  <c r="G58" i="26"/>
  <c r="H58" i="26"/>
  <c r="I58" i="26"/>
  <c r="J58" i="26"/>
  <c r="K58" i="26"/>
  <c r="L58" i="26"/>
  <c r="M58" i="26"/>
  <c r="N58" i="26"/>
  <c r="O58" i="26"/>
  <c r="P58" i="26"/>
  <c r="Q58" i="26"/>
  <c r="R58" i="26"/>
  <c r="S58" i="26"/>
  <c r="T58" i="26"/>
  <c r="U58" i="26"/>
  <c r="V58" i="26"/>
  <c r="W58" i="26"/>
  <c r="A59" i="26"/>
  <c r="B59" i="26"/>
  <c r="C59" i="26"/>
  <c r="D59" i="26"/>
  <c r="E59" i="26"/>
  <c r="F59" i="26"/>
  <c r="G59" i="26"/>
  <c r="H59" i="26"/>
  <c r="I59" i="26"/>
  <c r="J59" i="26"/>
  <c r="K59" i="26"/>
  <c r="L59" i="26"/>
  <c r="M59" i="26"/>
  <c r="N59" i="26"/>
  <c r="O59" i="26"/>
  <c r="P59" i="26"/>
  <c r="Q59" i="26"/>
  <c r="R59" i="26"/>
  <c r="S59" i="26"/>
  <c r="T59" i="26"/>
  <c r="U59" i="26"/>
  <c r="V59" i="26"/>
  <c r="W59" i="26"/>
  <c r="A60" i="26"/>
  <c r="B60" i="26"/>
  <c r="C60" i="26"/>
  <c r="D60" i="26"/>
  <c r="E60" i="26"/>
  <c r="F60" i="26"/>
  <c r="G60" i="26"/>
  <c r="H60" i="26"/>
  <c r="I60" i="26"/>
  <c r="J60" i="26"/>
  <c r="K60" i="26"/>
  <c r="L60" i="26"/>
  <c r="M60" i="26"/>
  <c r="N60" i="26"/>
  <c r="O60" i="26"/>
  <c r="P60" i="26"/>
  <c r="Q60" i="26"/>
  <c r="R60" i="26"/>
  <c r="S60" i="26"/>
  <c r="T60" i="26"/>
  <c r="U60" i="26"/>
  <c r="V60" i="26"/>
  <c r="W60" i="26"/>
  <c r="A61" i="26"/>
  <c r="B61" i="26"/>
  <c r="C61" i="26"/>
  <c r="D61" i="26"/>
  <c r="E61" i="26"/>
  <c r="F61" i="26"/>
  <c r="G61" i="26"/>
  <c r="H61" i="26"/>
  <c r="I61" i="26"/>
  <c r="J61" i="26"/>
  <c r="K61" i="26"/>
  <c r="L61" i="26"/>
  <c r="M61" i="26"/>
  <c r="N61" i="26"/>
  <c r="O61" i="26"/>
  <c r="P61" i="26"/>
  <c r="Q61" i="26"/>
  <c r="R61" i="26"/>
  <c r="S61" i="26"/>
  <c r="T61" i="26"/>
  <c r="U61" i="26"/>
  <c r="V61" i="26"/>
  <c r="W61" i="26"/>
  <c r="A62" i="26"/>
  <c r="B62" i="26"/>
  <c r="C62" i="26"/>
  <c r="D62" i="26"/>
  <c r="E62" i="26"/>
  <c r="F62" i="26"/>
  <c r="G62" i="26"/>
  <c r="H62" i="26"/>
  <c r="I62" i="26"/>
  <c r="J62" i="26"/>
  <c r="K62" i="26"/>
  <c r="L62" i="26"/>
  <c r="M62" i="26"/>
  <c r="N62" i="26"/>
  <c r="O62" i="26"/>
  <c r="P62" i="26"/>
  <c r="Q62" i="26"/>
  <c r="R62" i="26"/>
  <c r="S62" i="26"/>
  <c r="T62" i="26"/>
  <c r="U62" i="26"/>
  <c r="V62" i="26"/>
  <c r="W62" i="26"/>
  <c r="A63" i="26"/>
  <c r="B63" i="26"/>
  <c r="C63" i="26"/>
  <c r="D63" i="26"/>
  <c r="E63" i="26"/>
  <c r="F63" i="26"/>
  <c r="G63" i="26"/>
  <c r="H63" i="26"/>
  <c r="I63" i="26"/>
  <c r="J63" i="26"/>
  <c r="K63" i="26"/>
  <c r="L63" i="26"/>
  <c r="M63" i="26"/>
  <c r="N63" i="26"/>
  <c r="O63" i="26"/>
  <c r="P63" i="26"/>
  <c r="Q63" i="26"/>
  <c r="R63" i="26"/>
  <c r="S63" i="26"/>
  <c r="T63" i="26"/>
  <c r="U63" i="26"/>
  <c r="V63" i="26"/>
  <c r="W63" i="26"/>
  <c r="A64" i="26"/>
  <c r="B64" i="26"/>
  <c r="C64" i="26"/>
  <c r="D64" i="26"/>
  <c r="E64" i="26"/>
  <c r="F64" i="26"/>
  <c r="G64" i="26"/>
  <c r="H64" i="26"/>
  <c r="I64" i="26"/>
  <c r="J64" i="26"/>
  <c r="K64" i="26"/>
  <c r="L64" i="26"/>
  <c r="M64" i="26"/>
  <c r="N64" i="26"/>
  <c r="O64" i="26"/>
  <c r="P64" i="26"/>
  <c r="Q64" i="26"/>
  <c r="R64" i="26"/>
  <c r="S64" i="26"/>
  <c r="T64" i="26"/>
  <c r="U64" i="26"/>
  <c r="V64" i="26"/>
  <c r="W64" i="26"/>
  <c r="A65" i="26"/>
  <c r="B65" i="26"/>
  <c r="C65" i="26"/>
  <c r="D65" i="26"/>
  <c r="E65" i="26"/>
  <c r="F65" i="26"/>
  <c r="G65" i="26"/>
  <c r="H65" i="26"/>
  <c r="I65" i="26"/>
  <c r="J65" i="26"/>
  <c r="K65" i="26"/>
  <c r="L65" i="26"/>
  <c r="M65" i="26"/>
  <c r="N65" i="26"/>
  <c r="O65" i="26"/>
  <c r="P65" i="26"/>
  <c r="Q65" i="26"/>
  <c r="R65" i="26"/>
  <c r="S65" i="26"/>
  <c r="T65" i="26"/>
  <c r="U65" i="26"/>
  <c r="V65" i="26"/>
  <c r="W65" i="26"/>
  <c r="A66" i="26"/>
  <c r="B66" i="26"/>
  <c r="C66" i="26"/>
  <c r="D66" i="26"/>
  <c r="E66" i="26"/>
  <c r="F66" i="26"/>
  <c r="G66" i="26"/>
  <c r="H66" i="26"/>
  <c r="I66" i="26"/>
  <c r="J66" i="26"/>
  <c r="K66" i="26"/>
  <c r="L66" i="26"/>
  <c r="M66" i="26"/>
  <c r="N66" i="26"/>
  <c r="O66" i="26"/>
  <c r="P66" i="26"/>
  <c r="Q66" i="26"/>
  <c r="R66" i="26"/>
  <c r="S66" i="26"/>
  <c r="T66" i="26"/>
  <c r="U66" i="26"/>
  <c r="V66" i="26"/>
  <c r="W66" i="26"/>
  <c r="A67" i="26"/>
  <c r="B67" i="26"/>
  <c r="C67" i="26"/>
  <c r="D67" i="26"/>
  <c r="E67" i="26"/>
  <c r="F67" i="26"/>
  <c r="G67" i="26"/>
  <c r="H67" i="26"/>
  <c r="I67" i="26"/>
  <c r="J67" i="26"/>
  <c r="K67" i="26"/>
  <c r="L67" i="26"/>
  <c r="M67" i="26"/>
  <c r="N67" i="26"/>
  <c r="O67" i="26"/>
  <c r="P67" i="26"/>
  <c r="Q67" i="26"/>
  <c r="R67" i="26"/>
  <c r="S67" i="26"/>
  <c r="T67" i="26"/>
  <c r="U67" i="26"/>
  <c r="V67" i="26"/>
  <c r="W67" i="26"/>
  <c r="A68" i="26"/>
  <c r="B68" i="26"/>
  <c r="C68" i="26"/>
  <c r="D68" i="26"/>
  <c r="E68" i="26"/>
  <c r="F68" i="26"/>
  <c r="G68" i="26"/>
  <c r="H68" i="26"/>
  <c r="I68" i="26"/>
  <c r="J68" i="26"/>
  <c r="K68" i="26"/>
  <c r="L68" i="26"/>
  <c r="M68" i="26"/>
  <c r="N68" i="26"/>
  <c r="O68" i="26"/>
  <c r="P68" i="26"/>
  <c r="Q68" i="26"/>
  <c r="R68" i="26"/>
  <c r="S68" i="26"/>
  <c r="T68" i="26"/>
  <c r="U68" i="26"/>
  <c r="V68" i="26"/>
  <c r="W68" i="26"/>
  <c r="A69" i="26"/>
  <c r="B69" i="26"/>
  <c r="C69" i="26"/>
  <c r="D69" i="26"/>
  <c r="E69" i="26"/>
  <c r="F69" i="26"/>
  <c r="G69" i="26"/>
  <c r="H69" i="26"/>
  <c r="I69" i="26"/>
  <c r="J69" i="26"/>
  <c r="K69" i="26"/>
  <c r="L69" i="26"/>
  <c r="M69" i="26"/>
  <c r="N69" i="26"/>
  <c r="O69" i="26"/>
  <c r="P69" i="26"/>
  <c r="Q69" i="26"/>
  <c r="R69" i="26"/>
  <c r="S69" i="26"/>
  <c r="T69" i="26"/>
  <c r="U69" i="26"/>
  <c r="V69" i="26"/>
  <c r="W69" i="26"/>
  <c r="A70" i="26"/>
  <c r="B70" i="26"/>
  <c r="C70" i="26"/>
  <c r="D70" i="26"/>
  <c r="E70" i="26"/>
  <c r="F70" i="26"/>
  <c r="G70" i="26"/>
  <c r="H70" i="26"/>
  <c r="I70" i="26"/>
  <c r="J70" i="26"/>
  <c r="K70" i="26"/>
  <c r="L70" i="26"/>
  <c r="M70" i="26"/>
  <c r="N70" i="26"/>
  <c r="O70" i="26"/>
  <c r="P70" i="26"/>
  <c r="Q70" i="26"/>
  <c r="R70" i="26"/>
  <c r="S70" i="26"/>
  <c r="T70" i="26"/>
  <c r="U70" i="26"/>
  <c r="V70" i="26"/>
  <c r="W70" i="26"/>
  <c r="A71" i="26"/>
  <c r="B71" i="26"/>
  <c r="C71" i="26"/>
  <c r="D71" i="26"/>
  <c r="E71" i="26"/>
  <c r="F71" i="26"/>
  <c r="G71" i="26"/>
  <c r="H71" i="26"/>
  <c r="I71" i="26"/>
  <c r="J71" i="26"/>
  <c r="K71" i="26"/>
  <c r="L71" i="26"/>
  <c r="M71" i="26"/>
  <c r="N71" i="26"/>
  <c r="O71" i="26"/>
  <c r="P71" i="26"/>
  <c r="Q71" i="26"/>
  <c r="R71" i="26"/>
  <c r="S71" i="26"/>
  <c r="T71" i="26"/>
  <c r="U71" i="26"/>
  <c r="V71" i="26"/>
  <c r="W71" i="26"/>
  <c r="A72" i="26"/>
  <c r="B72" i="26"/>
  <c r="C72" i="26"/>
  <c r="D72" i="26"/>
  <c r="E72" i="26"/>
  <c r="F72" i="26"/>
  <c r="G72" i="26"/>
  <c r="H72" i="26"/>
  <c r="I72" i="26"/>
  <c r="J72" i="26"/>
  <c r="K72" i="26"/>
  <c r="L72" i="26"/>
  <c r="M72" i="26"/>
  <c r="N72" i="26"/>
  <c r="O72" i="26"/>
  <c r="P72" i="26"/>
  <c r="Q72" i="26"/>
  <c r="R72" i="26"/>
  <c r="S72" i="26"/>
  <c r="T72" i="26"/>
  <c r="U72" i="26"/>
  <c r="V72" i="26"/>
  <c r="W72" i="26"/>
  <c r="A73" i="26"/>
  <c r="B73" i="26"/>
  <c r="C73" i="26"/>
  <c r="D73" i="26"/>
  <c r="E73" i="26"/>
  <c r="F73" i="26"/>
  <c r="G73" i="26"/>
  <c r="H73" i="26"/>
  <c r="I73" i="26"/>
  <c r="J73" i="26"/>
  <c r="K73" i="26"/>
  <c r="L73" i="26"/>
  <c r="M73" i="26"/>
  <c r="N73" i="26"/>
  <c r="O73" i="26"/>
  <c r="P73" i="26"/>
  <c r="Q73" i="26"/>
  <c r="R73" i="26"/>
  <c r="S73" i="26"/>
  <c r="T73" i="26"/>
  <c r="U73" i="26"/>
  <c r="V73" i="26"/>
  <c r="W73" i="26"/>
  <c r="A74" i="26"/>
  <c r="B74" i="26"/>
  <c r="C74" i="26"/>
  <c r="D74" i="26"/>
  <c r="E74" i="26"/>
  <c r="F74" i="26"/>
  <c r="G74" i="26"/>
  <c r="H74" i="26"/>
  <c r="I74" i="26"/>
  <c r="J74" i="26"/>
  <c r="K74" i="26"/>
  <c r="L74" i="26"/>
  <c r="M74" i="26"/>
  <c r="N74" i="26"/>
  <c r="O74" i="26"/>
  <c r="P74" i="26"/>
  <c r="Q74" i="26"/>
  <c r="R74" i="26"/>
  <c r="S74" i="26"/>
  <c r="T74" i="26"/>
  <c r="U74" i="26"/>
  <c r="V74" i="26"/>
  <c r="W74" i="26"/>
  <c r="A75" i="26"/>
  <c r="B75" i="26"/>
  <c r="C75" i="26"/>
  <c r="D75" i="26"/>
  <c r="E75" i="26"/>
  <c r="F75" i="26"/>
  <c r="G75" i="26"/>
  <c r="H75" i="26"/>
  <c r="I75" i="26"/>
  <c r="J75" i="26"/>
  <c r="K75" i="26"/>
  <c r="L75" i="26"/>
  <c r="M75" i="26"/>
  <c r="N75" i="26"/>
  <c r="O75" i="26"/>
  <c r="P75" i="26"/>
  <c r="Q75" i="26"/>
  <c r="R75" i="26"/>
  <c r="S75" i="26"/>
  <c r="T75" i="26"/>
  <c r="U75" i="26"/>
  <c r="V75" i="26"/>
  <c r="W75" i="26"/>
  <c r="A76" i="26"/>
  <c r="B76" i="26"/>
  <c r="C76" i="26"/>
  <c r="D76" i="26"/>
  <c r="E76" i="26"/>
  <c r="F76" i="26"/>
  <c r="G76" i="26"/>
  <c r="H76" i="26"/>
  <c r="I76" i="26"/>
  <c r="J76" i="26"/>
  <c r="K76" i="26"/>
  <c r="L76" i="26"/>
  <c r="M76" i="26"/>
  <c r="N76" i="26"/>
  <c r="O76" i="26"/>
  <c r="P76" i="26"/>
  <c r="Q76" i="26"/>
  <c r="R76" i="26"/>
  <c r="S76" i="26"/>
  <c r="T76" i="26"/>
  <c r="U76" i="26"/>
  <c r="V76" i="26"/>
  <c r="W76" i="26"/>
  <c r="A77" i="26"/>
  <c r="B77" i="26"/>
  <c r="C77" i="26"/>
  <c r="D77" i="26"/>
  <c r="E77" i="26"/>
  <c r="F77" i="26"/>
  <c r="G77" i="26"/>
  <c r="H77" i="26"/>
  <c r="I77" i="26"/>
  <c r="J77" i="26"/>
  <c r="K77" i="26"/>
  <c r="L77" i="26"/>
  <c r="M77" i="26"/>
  <c r="N77" i="26"/>
  <c r="O77" i="26"/>
  <c r="P77" i="26"/>
  <c r="Q77" i="26"/>
  <c r="R77" i="26"/>
  <c r="S77" i="26"/>
  <c r="T77" i="26"/>
  <c r="U77" i="26"/>
  <c r="V77" i="26"/>
  <c r="W77" i="26"/>
  <c r="A78" i="26"/>
  <c r="B78" i="26"/>
  <c r="C78" i="26"/>
  <c r="D78" i="26"/>
  <c r="E78" i="26"/>
  <c r="F78" i="26"/>
  <c r="G78" i="26"/>
  <c r="H78" i="26"/>
  <c r="I78" i="26"/>
  <c r="J78" i="26"/>
  <c r="K78" i="26"/>
  <c r="L78" i="26"/>
  <c r="M78" i="26"/>
  <c r="N78" i="26"/>
  <c r="O78" i="26"/>
  <c r="P78" i="26"/>
  <c r="Q78" i="26"/>
  <c r="R78" i="26"/>
  <c r="S78" i="26"/>
  <c r="T78" i="26"/>
  <c r="U78" i="26"/>
  <c r="V78" i="26"/>
  <c r="W78" i="26"/>
  <c r="A79" i="26"/>
  <c r="B79" i="26"/>
  <c r="C79" i="26"/>
  <c r="D79" i="26"/>
  <c r="E79" i="26"/>
  <c r="F79" i="26"/>
  <c r="G79" i="26"/>
  <c r="H79" i="26"/>
  <c r="I79" i="26"/>
  <c r="J79" i="26"/>
  <c r="K79" i="26"/>
  <c r="L79" i="26"/>
  <c r="M79" i="26"/>
  <c r="N79" i="26"/>
  <c r="O79" i="26"/>
  <c r="P79" i="26"/>
  <c r="Q79" i="26"/>
  <c r="R79" i="26"/>
  <c r="S79" i="26"/>
  <c r="T79" i="26"/>
  <c r="U79" i="26"/>
  <c r="V79" i="26"/>
  <c r="W79" i="26"/>
  <c r="A80" i="26"/>
  <c r="B80" i="26"/>
  <c r="C80" i="26"/>
  <c r="D80" i="26"/>
  <c r="E80" i="26"/>
  <c r="F80" i="26"/>
  <c r="G80" i="26"/>
  <c r="H80" i="26"/>
  <c r="I80" i="26"/>
  <c r="J80" i="26"/>
  <c r="K80" i="26"/>
  <c r="L80" i="26"/>
  <c r="M80" i="26"/>
  <c r="N80" i="26"/>
  <c r="O80" i="26"/>
  <c r="P80" i="26"/>
  <c r="Q80" i="26"/>
  <c r="R80" i="26"/>
  <c r="S80" i="26"/>
  <c r="T80" i="26"/>
  <c r="U80" i="26"/>
  <c r="V80" i="26"/>
  <c r="W80" i="26"/>
  <c r="A81" i="26"/>
  <c r="B81" i="26"/>
  <c r="C81" i="26"/>
  <c r="D81" i="26"/>
  <c r="E81" i="26"/>
  <c r="F81" i="26"/>
  <c r="G81" i="26"/>
  <c r="H81" i="26"/>
  <c r="I81" i="26"/>
  <c r="J81" i="26"/>
  <c r="K81" i="26"/>
  <c r="L81" i="26"/>
  <c r="M81" i="26"/>
  <c r="N81" i="26"/>
  <c r="O81" i="26"/>
  <c r="P81" i="26"/>
  <c r="Q81" i="26"/>
  <c r="R81" i="26"/>
  <c r="S81" i="26"/>
  <c r="T81" i="26"/>
  <c r="U81" i="26"/>
  <c r="V81" i="26"/>
  <c r="W81" i="26"/>
  <c r="A82" i="26"/>
  <c r="B82" i="26"/>
  <c r="C82" i="26"/>
  <c r="D82" i="26"/>
  <c r="E82" i="26"/>
  <c r="F82" i="26"/>
  <c r="G82" i="26"/>
  <c r="H82" i="26"/>
  <c r="I82" i="26"/>
  <c r="J82" i="26"/>
  <c r="K82" i="26"/>
  <c r="L82" i="26"/>
  <c r="M82" i="26"/>
  <c r="N82" i="26"/>
  <c r="O82" i="26"/>
  <c r="P82" i="26"/>
  <c r="Q82" i="26"/>
  <c r="R82" i="26"/>
  <c r="S82" i="26"/>
  <c r="T82" i="26"/>
  <c r="U82" i="26"/>
  <c r="V82" i="26"/>
  <c r="W82" i="26"/>
  <c r="A83" i="26"/>
  <c r="B83" i="26"/>
  <c r="C83" i="26"/>
  <c r="D83" i="26"/>
  <c r="E83" i="26"/>
  <c r="F83" i="26"/>
  <c r="G83" i="26"/>
  <c r="H83" i="26"/>
  <c r="I83" i="26"/>
  <c r="J83" i="26"/>
  <c r="K83" i="26"/>
  <c r="L83" i="26"/>
  <c r="M83" i="26"/>
  <c r="N83" i="26"/>
  <c r="O83" i="26"/>
  <c r="P83" i="26"/>
  <c r="Q83" i="26"/>
  <c r="R83" i="26"/>
  <c r="S83" i="26"/>
  <c r="T83" i="26"/>
  <c r="U83" i="26"/>
  <c r="V83" i="26"/>
  <c r="W83" i="26"/>
  <c r="A84" i="26"/>
  <c r="B84" i="26"/>
  <c r="C84" i="26"/>
  <c r="D84" i="26"/>
  <c r="E84" i="26"/>
  <c r="F84" i="26"/>
  <c r="G84" i="26"/>
  <c r="H84" i="26"/>
  <c r="I84" i="26"/>
  <c r="J84" i="26"/>
  <c r="K84" i="26"/>
  <c r="L84" i="26"/>
  <c r="M84" i="26"/>
  <c r="N84" i="26"/>
  <c r="O84" i="26"/>
  <c r="P84" i="26"/>
  <c r="Q84" i="26"/>
  <c r="R84" i="26"/>
  <c r="S84" i="26"/>
  <c r="T84" i="26"/>
  <c r="U84" i="26"/>
  <c r="V84" i="26"/>
  <c r="W84" i="26"/>
  <c r="A85" i="26"/>
  <c r="B85" i="26"/>
  <c r="C85" i="26"/>
  <c r="D85" i="26"/>
  <c r="E85" i="26"/>
  <c r="F85" i="26"/>
  <c r="G85" i="26"/>
  <c r="H85" i="26"/>
  <c r="I85" i="26"/>
  <c r="J85" i="26"/>
  <c r="K85" i="26"/>
  <c r="L85" i="26"/>
  <c r="M85" i="26"/>
  <c r="N85" i="26"/>
  <c r="O85" i="26"/>
  <c r="P85" i="26"/>
  <c r="Q85" i="26"/>
  <c r="R85" i="26"/>
  <c r="S85" i="26"/>
  <c r="T85" i="26"/>
  <c r="U85" i="26"/>
  <c r="V85" i="26"/>
  <c r="W85" i="26"/>
  <c r="A86" i="26"/>
  <c r="B86" i="26"/>
  <c r="C86" i="26"/>
  <c r="D86" i="26"/>
  <c r="E86" i="26"/>
  <c r="F86" i="26"/>
  <c r="G86" i="26"/>
  <c r="H86" i="26"/>
  <c r="I86" i="26"/>
  <c r="J86" i="26"/>
  <c r="K86" i="26"/>
  <c r="L86" i="26"/>
  <c r="M86" i="26"/>
  <c r="N86" i="26"/>
  <c r="O86" i="26"/>
  <c r="P86" i="26"/>
  <c r="Q86" i="26"/>
  <c r="R86" i="26"/>
  <c r="S86" i="26"/>
  <c r="T86" i="26"/>
  <c r="U86" i="26"/>
  <c r="V86" i="26"/>
  <c r="W86" i="26"/>
  <c r="A87" i="26"/>
  <c r="B87" i="26"/>
  <c r="C87" i="26"/>
  <c r="D87" i="26"/>
  <c r="E87" i="26"/>
  <c r="F87" i="26"/>
  <c r="G87" i="26"/>
  <c r="H87" i="26"/>
  <c r="I87" i="26"/>
  <c r="J87" i="26"/>
  <c r="K87" i="26"/>
  <c r="L87" i="26"/>
  <c r="M87" i="26"/>
  <c r="N87" i="26"/>
  <c r="O87" i="26"/>
  <c r="P87" i="26"/>
  <c r="Q87" i="26"/>
  <c r="R87" i="26"/>
  <c r="S87" i="26"/>
  <c r="T87" i="26"/>
  <c r="U87" i="26"/>
  <c r="V87" i="26"/>
  <c r="W87" i="26"/>
  <c r="A88" i="26"/>
  <c r="B88" i="26"/>
  <c r="C88" i="26"/>
  <c r="D88" i="26"/>
  <c r="E88" i="26"/>
  <c r="F88" i="26"/>
  <c r="G88" i="26"/>
  <c r="H88" i="26"/>
  <c r="I88" i="26"/>
  <c r="J88" i="26"/>
  <c r="K88" i="26"/>
  <c r="L88" i="26"/>
  <c r="M88" i="26"/>
  <c r="N88" i="26"/>
  <c r="O88" i="26"/>
  <c r="P88" i="26"/>
  <c r="Q88" i="26"/>
  <c r="R88" i="26"/>
  <c r="S88" i="26"/>
  <c r="T88" i="26"/>
  <c r="U88" i="26"/>
  <c r="V88" i="26"/>
  <c r="W88" i="26"/>
  <c r="A89" i="26"/>
  <c r="B89" i="26"/>
  <c r="C89" i="26"/>
  <c r="D89" i="26"/>
  <c r="E89" i="26"/>
  <c r="F89" i="26"/>
  <c r="G89" i="26"/>
  <c r="H89" i="26"/>
  <c r="I89" i="26"/>
  <c r="J89" i="26"/>
  <c r="K89" i="26"/>
  <c r="L89" i="26"/>
  <c r="M89" i="26"/>
  <c r="N89" i="26"/>
  <c r="O89" i="26"/>
  <c r="P89" i="26"/>
  <c r="Q89" i="26"/>
  <c r="R89" i="26"/>
  <c r="S89" i="26"/>
  <c r="T89" i="26"/>
  <c r="U89" i="26"/>
  <c r="V89" i="26"/>
  <c r="W89" i="26"/>
  <c r="A90" i="26"/>
  <c r="B90" i="26"/>
  <c r="C90" i="26"/>
  <c r="D90" i="26"/>
  <c r="E90" i="26"/>
  <c r="F90" i="26"/>
  <c r="G90" i="26"/>
  <c r="H90" i="26"/>
  <c r="I90" i="26"/>
  <c r="J90" i="26"/>
  <c r="K90" i="26"/>
  <c r="L90" i="26"/>
  <c r="M90" i="26"/>
  <c r="N90" i="26"/>
  <c r="O90" i="26"/>
  <c r="P90" i="26"/>
  <c r="Q90" i="26"/>
  <c r="R90" i="26"/>
  <c r="S90" i="26"/>
  <c r="T90" i="26"/>
  <c r="U90" i="26"/>
  <c r="V90" i="26"/>
  <c r="W90" i="26"/>
  <c r="A91" i="26"/>
  <c r="B91" i="26"/>
  <c r="C91" i="26"/>
  <c r="D91" i="26"/>
  <c r="E91" i="26"/>
  <c r="F91" i="26"/>
  <c r="G91" i="26"/>
  <c r="H91" i="26"/>
  <c r="I91" i="26"/>
  <c r="J91" i="26"/>
  <c r="K91" i="26"/>
  <c r="L91" i="26"/>
  <c r="M91" i="26"/>
  <c r="N91" i="26"/>
  <c r="O91" i="26"/>
  <c r="P91" i="26"/>
  <c r="Q91" i="26"/>
  <c r="R91" i="26"/>
  <c r="S91" i="26"/>
  <c r="T91" i="26"/>
  <c r="U91" i="26"/>
  <c r="V91" i="26"/>
  <c r="W91" i="26"/>
  <c r="A92" i="26"/>
  <c r="B92" i="26"/>
  <c r="C92" i="26"/>
  <c r="D92" i="26"/>
  <c r="E92" i="26"/>
  <c r="F92" i="26"/>
  <c r="G92" i="26"/>
  <c r="H92" i="26"/>
  <c r="I92" i="26"/>
  <c r="J92" i="26"/>
  <c r="K92" i="26"/>
  <c r="L92" i="26"/>
  <c r="M92" i="26"/>
  <c r="N92" i="26"/>
  <c r="O92" i="26"/>
  <c r="P92" i="26"/>
  <c r="Q92" i="26"/>
  <c r="R92" i="26"/>
  <c r="S92" i="26"/>
  <c r="T92" i="26"/>
  <c r="U92" i="26"/>
  <c r="V92" i="26"/>
  <c r="W92" i="26"/>
  <c r="A93" i="26"/>
  <c r="B93" i="26"/>
  <c r="C93" i="26"/>
  <c r="D93" i="26"/>
  <c r="E93" i="26"/>
  <c r="F93" i="26"/>
  <c r="G93" i="26"/>
  <c r="H93" i="26"/>
  <c r="I93" i="26"/>
  <c r="J93" i="26"/>
  <c r="K93" i="26"/>
  <c r="L93" i="26"/>
  <c r="M93" i="26"/>
  <c r="N93" i="26"/>
  <c r="O93" i="26"/>
  <c r="P93" i="26"/>
  <c r="Q93" i="26"/>
  <c r="R93" i="26"/>
  <c r="S93" i="26"/>
  <c r="T93" i="26"/>
  <c r="U93" i="26"/>
  <c r="V93" i="26"/>
  <c r="W93" i="26"/>
  <c r="A94" i="26"/>
  <c r="B94" i="26"/>
  <c r="C94" i="26"/>
  <c r="D94" i="26"/>
  <c r="E94" i="26"/>
  <c r="F94" i="26"/>
  <c r="G94" i="26"/>
  <c r="H94" i="26"/>
  <c r="I94" i="26"/>
  <c r="J94" i="26"/>
  <c r="K94" i="26"/>
  <c r="L94" i="26"/>
  <c r="M94" i="26"/>
  <c r="N94" i="26"/>
  <c r="O94" i="26"/>
  <c r="P94" i="26"/>
  <c r="Q94" i="26"/>
  <c r="R94" i="26"/>
  <c r="S94" i="26"/>
  <c r="T94" i="26"/>
  <c r="U94" i="26"/>
  <c r="V94" i="26"/>
  <c r="W94" i="26"/>
  <c r="A95" i="26"/>
  <c r="B95" i="26"/>
  <c r="C95" i="26"/>
  <c r="D95" i="26"/>
  <c r="E95" i="26"/>
  <c r="F95" i="26"/>
  <c r="G95" i="26"/>
  <c r="H95" i="26"/>
  <c r="I95" i="26"/>
  <c r="J95" i="26"/>
  <c r="K95" i="26"/>
  <c r="L95" i="26"/>
  <c r="M95" i="26"/>
  <c r="N95" i="26"/>
  <c r="O95" i="26"/>
  <c r="P95" i="26"/>
  <c r="Q95" i="26"/>
  <c r="R95" i="26"/>
  <c r="S95" i="26"/>
  <c r="T95" i="26"/>
  <c r="U95" i="26"/>
  <c r="V95" i="26"/>
  <c r="W95" i="26"/>
  <c r="A96" i="26"/>
  <c r="B96" i="26"/>
  <c r="C96" i="26"/>
  <c r="D96" i="26"/>
  <c r="E96" i="26"/>
  <c r="F96" i="26"/>
  <c r="G96" i="26"/>
  <c r="H96" i="26"/>
  <c r="I96" i="26"/>
  <c r="J96" i="26"/>
  <c r="K96" i="26"/>
  <c r="L96" i="26"/>
  <c r="M96" i="26"/>
  <c r="N96" i="26"/>
  <c r="O96" i="26"/>
  <c r="P96" i="26"/>
  <c r="Q96" i="26"/>
  <c r="R96" i="26"/>
  <c r="S96" i="26"/>
  <c r="T96" i="26"/>
  <c r="U96" i="26"/>
  <c r="V96" i="26"/>
  <c r="W96" i="26"/>
  <c r="A97" i="26"/>
  <c r="B97" i="26"/>
  <c r="C97" i="26"/>
  <c r="D97" i="26"/>
  <c r="E97" i="26"/>
  <c r="F97" i="26"/>
  <c r="G97" i="26"/>
  <c r="H97" i="26"/>
  <c r="I97" i="26"/>
  <c r="J97" i="26"/>
  <c r="K97" i="26"/>
  <c r="L97" i="26"/>
  <c r="M97" i="26"/>
  <c r="N97" i="26"/>
  <c r="O97" i="26"/>
  <c r="P97" i="26"/>
  <c r="Q97" i="26"/>
  <c r="R97" i="26"/>
  <c r="S97" i="26"/>
  <c r="T97" i="26"/>
  <c r="U97" i="26"/>
  <c r="V97" i="26"/>
  <c r="W97" i="26"/>
  <c r="A98" i="26"/>
  <c r="B98" i="26"/>
  <c r="C98" i="26"/>
  <c r="D98" i="26"/>
  <c r="E98" i="26"/>
  <c r="F98" i="26"/>
  <c r="G98" i="26"/>
  <c r="H98" i="26"/>
  <c r="I98" i="26"/>
  <c r="J98" i="26"/>
  <c r="K98" i="26"/>
  <c r="L98" i="26"/>
  <c r="M98" i="26"/>
  <c r="N98" i="26"/>
  <c r="O98" i="26"/>
  <c r="P98" i="26"/>
  <c r="Q98" i="26"/>
  <c r="R98" i="26"/>
  <c r="S98" i="26"/>
  <c r="T98" i="26"/>
  <c r="U98" i="26"/>
  <c r="V98" i="26"/>
  <c r="W98" i="26"/>
  <c r="A99" i="26"/>
  <c r="B99" i="26"/>
  <c r="C99" i="26"/>
  <c r="D99" i="26"/>
  <c r="E99" i="26"/>
  <c r="F99" i="26"/>
  <c r="G99" i="26"/>
  <c r="H99" i="26"/>
  <c r="I99" i="26"/>
  <c r="J99" i="26"/>
  <c r="K99" i="26"/>
  <c r="L99" i="26"/>
  <c r="M99" i="26"/>
  <c r="N99" i="26"/>
  <c r="O99" i="26"/>
  <c r="P99" i="26"/>
  <c r="Q99" i="26"/>
  <c r="R99" i="26"/>
  <c r="S99" i="26"/>
  <c r="T99" i="26"/>
  <c r="U99" i="26"/>
  <c r="V99" i="26"/>
  <c r="W99" i="26"/>
  <c r="A100" i="26"/>
  <c r="B100" i="26"/>
  <c r="C100" i="26"/>
  <c r="D100" i="26"/>
  <c r="E100" i="26"/>
  <c r="F100" i="26"/>
  <c r="G100" i="26"/>
  <c r="H100" i="26"/>
  <c r="I100" i="26"/>
  <c r="J100" i="26"/>
  <c r="K100" i="26"/>
  <c r="L100" i="26"/>
  <c r="M100" i="26"/>
  <c r="N100" i="26"/>
  <c r="O100" i="26"/>
  <c r="P100" i="26"/>
  <c r="Q100" i="26"/>
  <c r="R100" i="26"/>
  <c r="S100" i="26"/>
  <c r="T100" i="26"/>
  <c r="U100" i="26"/>
  <c r="V100" i="26"/>
  <c r="W100" i="26"/>
  <c r="A101" i="26"/>
  <c r="B101" i="26"/>
  <c r="C101" i="26"/>
  <c r="D101" i="26"/>
  <c r="E101" i="26"/>
  <c r="F101" i="26"/>
  <c r="G101" i="26"/>
  <c r="H101" i="26"/>
  <c r="I101" i="26"/>
  <c r="J101" i="26"/>
  <c r="K101" i="26"/>
  <c r="L101" i="26"/>
  <c r="M101" i="26"/>
  <c r="N101" i="26"/>
  <c r="O101" i="26"/>
  <c r="P101" i="26"/>
  <c r="Q101" i="26"/>
  <c r="R101" i="26"/>
  <c r="S101" i="26"/>
  <c r="T101" i="26"/>
  <c r="U101" i="26"/>
  <c r="V101" i="26"/>
  <c r="W101" i="26"/>
  <c r="A102" i="26"/>
  <c r="B102" i="26"/>
  <c r="C102" i="26"/>
  <c r="D102" i="26"/>
  <c r="E102" i="26"/>
  <c r="F102" i="26"/>
  <c r="G102" i="26"/>
  <c r="H102" i="26"/>
  <c r="I102" i="26"/>
  <c r="J102" i="26"/>
  <c r="K102" i="26"/>
  <c r="L102" i="26"/>
  <c r="M102" i="26"/>
  <c r="N102" i="26"/>
  <c r="O102" i="26"/>
  <c r="P102" i="26"/>
  <c r="Q102" i="26"/>
  <c r="R102" i="26"/>
  <c r="S102" i="26"/>
  <c r="T102" i="26"/>
  <c r="U102" i="26"/>
  <c r="V102" i="26"/>
  <c r="W102" i="26"/>
  <c r="A103" i="26"/>
  <c r="B103" i="26"/>
  <c r="C103" i="26"/>
  <c r="D103" i="26"/>
  <c r="E103" i="26"/>
  <c r="F103" i="26"/>
  <c r="G103" i="26"/>
  <c r="H103" i="26"/>
  <c r="I103" i="26"/>
  <c r="J103" i="26"/>
  <c r="K103" i="26"/>
  <c r="L103" i="26"/>
  <c r="M103" i="26"/>
  <c r="N103" i="26"/>
  <c r="O103" i="26"/>
  <c r="P103" i="26"/>
  <c r="Q103" i="26"/>
  <c r="R103" i="26"/>
  <c r="S103" i="26"/>
  <c r="T103" i="26"/>
  <c r="U103" i="26"/>
  <c r="V103" i="26"/>
  <c r="W103" i="26"/>
  <c r="A104" i="26"/>
  <c r="B104" i="26"/>
  <c r="C104" i="26"/>
  <c r="D104" i="26"/>
  <c r="E104" i="26"/>
  <c r="F104" i="26"/>
  <c r="G104" i="26"/>
  <c r="H104" i="26"/>
  <c r="I104" i="26"/>
  <c r="J104" i="26"/>
  <c r="K104" i="26"/>
  <c r="L104" i="26"/>
  <c r="M104" i="26"/>
  <c r="N104" i="26"/>
  <c r="O104" i="26"/>
  <c r="P104" i="26"/>
  <c r="Q104" i="26"/>
  <c r="R104" i="26"/>
  <c r="S104" i="26"/>
  <c r="T104" i="26"/>
  <c r="U104" i="26"/>
  <c r="V104" i="26"/>
  <c r="W104" i="26"/>
  <c r="A105" i="26"/>
  <c r="B105" i="26"/>
  <c r="C105" i="26"/>
  <c r="D105" i="26"/>
  <c r="E105" i="26"/>
  <c r="F105" i="26"/>
  <c r="G105" i="26"/>
  <c r="H105" i="26"/>
  <c r="I105" i="26"/>
  <c r="J105" i="26"/>
  <c r="K105" i="26"/>
  <c r="L105" i="26"/>
  <c r="M105" i="26"/>
  <c r="N105" i="26"/>
  <c r="O105" i="26"/>
  <c r="P105" i="26"/>
  <c r="Q105" i="26"/>
  <c r="R105" i="26"/>
  <c r="S105" i="26"/>
  <c r="T105" i="26"/>
  <c r="U105" i="26"/>
  <c r="V105" i="26"/>
  <c r="W105" i="26"/>
  <c r="A106" i="26"/>
  <c r="B106" i="26"/>
  <c r="C106" i="26"/>
  <c r="D106" i="26"/>
  <c r="E106" i="26"/>
  <c r="F106" i="26"/>
  <c r="G106" i="26"/>
  <c r="H106" i="26"/>
  <c r="I106" i="26"/>
  <c r="J106" i="26"/>
  <c r="K106" i="26"/>
  <c r="L106" i="26"/>
  <c r="M106" i="26"/>
  <c r="N106" i="26"/>
  <c r="O106" i="26"/>
  <c r="P106" i="26"/>
  <c r="Q106" i="26"/>
  <c r="R106" i="26"/>
  <c r="S106" i="26"/>
  <c r="T106" i="26"/>
  <c r="U106" i="26"/>
  <c r="V106" i="26"/>
  <c r="W106" i="26"/>
  <c r="A107" i="26"/>
  <c r="B107" i="26"/>
  <c r="C107" i="26"/>
  <c r="D107" i="26"/>
  <c r="E107" i="26"/>
  <c r="F107" i="26"/>
  <c r="G107" i="26"/>
  <c r="H107" i="26"/>
  <c r="I107" i="26"/>
  <c r="J107" i="26"/>
  <c r="K107" i="26"/>
  <c r="L107" i="26"/>
  <c r="M107" i="26"/>
  <c r="N107" i="26"/>
  <c r="O107" i="26"/>
  <c r="P107" i="26"/>
  <c r="Q107" i="26"/>
  <c r="R107" i="26"/>
  <c r="S107" i="26"/>
  <c r="T107" i="26"/>
  <c r="U107" i="26"/>
  <c r="V107" i="26"/>
  <c r="W107" i="26"/>
  <c r="A108" i="26"/>
  <c r="B108" i="26"/>
  <c r="C108" i="26"/>
  <c r="D108" i="26"/>
  <c r="E108" i="26"/>
  <c r="F108" i="26"/>
  <c r="G108" i="26"/>
  <c r="H108" i="26"/>
  <c r="I108" i="26"/>
  <c r="J108" i="26"/>
  <c r="K108" i="26"/>
  <c r="L108" i="26"/>
  <c r="M108" i="26"/>
  <c r="N108" i="26"/>
  <c r="O108" i="26"/>
  <c r="P108" i="26"/>
  <c r="Q108" i="26"/>
  <c r="R108" i="26"/>
  <c r="S108" i="26"/>
  <c r="T108" i="26"/>
  <c r="U108" i="26"/>
  <c r="V108" i="26"/>
  <c r="W108" i="26"/>
  <c r="A109" i="26"/>
  <c r="B109" i="26"/>
  <c r="C109" i="26"/>
  <c r="D109" i="26"/>
  <c r="E109" i="26"/>
  <c r="F109" i="26"/>
  <c r="G109" i="26"/>
  <c r="H109" i="26"/>
  <c r="I109" i="26"/>
  <c r="J109" i="26"/>
  <c r="K109" i="26"/>
  <c r="L109" i="26"/>
  <c r="M109" i="26"/>
  <c r="N109" i="26"/>
  <c r="O109" i="26"/>
  <c r="P109" i="26"/>
  <c r="Q109" i="26"/>
  <c r="R109" i="26"/>
  <c r="S109" i="26"/>
  <c r="T109" i="26"/>
  <c r="U109" i="26"/>
  <c r="V109" i="26"/>
  <c r="W109" i="26"/>
  <c r="A110" i="26"/>
  <c r="B110" i="26"/>
  <c r="C110" i="26"/>
  <c r="D110" i="26"/>
  <c r="E110" i="26"/>
  <c r="F110" i="26"/>
  <c r="G110" i="26"/>
  <c r="H110" i="26"/>
  <c r="I110" i="26"/>
  <c r="J110" i="26"/>
  <c r="K110" i="26"/>
  <c r="L110" i="26"/>
  <c r="M110" i="26"/>
  <c r="N110" i="26"/>
  <c r="O110" i="26"/>
  <c r="P110" i="26"/>
  <c r="Q110" i="26"/>
  <c r="R110" i="26"/>
  <c r="S110" i="26"/>
  <c r="T110" i="26"/>
  <c r="U110" i="26"/>
  <c r="V110" i="26"/>
  <c r="W110" i="26"/>
  <c r="A111" i="26"/>
  <c r="B111" i="26"/>
  <c r="C111" i="26"/>
  <c r="D111" i="26"/>
  <c r="E111" i="26"/>
  <c r="F111" i="26"/>
  <c r="G111" i="26"/>
  <c r="H111" i="26"/>
  <c r="I111" i="26"/>
  <c r="J111" i="26"/>
  <c r="K111" i="26"/>
  <c r="L111" i="26"/>
  <c r="M111" i="26"/>
  <c r="N111" i="26"/>
  <c r="O111" i="26"/>
  <c r="P111" i="26"/>
  <c r="Q111" i="26"/>
  <c r="R111" i="26"/>
  <c r="S111" i="26"/>
  <c r="T111" i="26"/>
  <c r="U111" i="26"/>
  <c r="V111" i="26"/>
  <c r="W111" i="26"/>
  <c r="A112" i="26"/>
  <c r="B112" i="26"/>
  <c r="C112" i="26"/>
  <c r="D112" i="26"/>
  <c r="E112" i="26"/>
  <c r="F112" i="26"/>
  <c r="G112" i="26"/>
  <c r="H112" i="26"/>
  <c r="I112" i="26"/>
  <c r="J112" i="26"/>
  <c r="K112" i="26"/>
  <c r="L112" i="26"/>
  <c r="M112" i="26"/>
  <c r="N112" i="26"/>
  <c r="O112" i="26"/>
  <c r="P112" i="26"/>
  <c r="Q112" i="26"/>
  <c r="R112" i="26"/>
  <c r="S112" i="26"/>
  <c r="T112" i="26"/>
  <c r="U112" i="26"/>
  <c r="V112" i="26"/>
  <c r="W112" i="26"/>
  <c r="A113" i="26"/>
  <c r="B113" i="26"/>
  <c r="C113" i="26"/>
  <c r="D113" i="26"/>
  <c r="E113" i="26"/>
  <c r="F113" i="26"/>
  <c r="G113" i="26"/>
  <c r="H113" i="26"/>
  <c r="I113" i="26"/>
  <c r="J113" i="26"/>
  <c r="K113" i="26"/>
  <c r="L113" i="26"/>
  <c r="M113" i="26"/>
  <c r="N113" i="26"/>
  <c r="O113" i="26"/>
  <c r="P113" i="26"/>
  <c r="Q113" i="26"/>
  <c r="R113" i="26"/>
  <c r="S113" i="26"/>
  <c r="T113" i="26"/>
  <c r="U113" i="26"/>
  <c r="V113" i="26"/>
  <c r="W113" i="26"/>
  <c r="E110" i="91"/>
  <c r="D110" i="91"/>
  <c r="C110" i="91"/>
  <c r="A110" i="91"/>
  <c r="E109" i="91"/>
  <c r="D109" i="91"/>
  <c r="C109" i="91"/>
  <c r="A109" i="91"/>
  <c r="E108" i="91"/>
  <c r="D108" i="91"/>
  <c r="C108" i="91"/>
  <c r="A108" i="91"/>
  <c r="E107" i="91"/>
  <c r="D107" i="91"/>
  <c r="C107" i="91"/>
  <c r="A107" i="91"/>
  <c r="E106" i="91"/>
  <c r="D106" i="91"/>
  <c r="C106" i="91"/>
  <c r="A106" i="91"/>
  <c r="E105" i="91"/>
  <c r="D105" i="91"/>
  <c r="C105" i="91"/>
  <c r="A105" i="91"/>
  <c r="E104" i="91"/>
  <c r="D104" i="91"/>
  <c r="C104" i="91"/>
  <c r="A104" i="91"/>
  <c r="E103" i="91"/>
  <c r="D103" i="91"/>
  <c r="C103" i="91"/>
  <c r="A103" i="91"/>
  <c r="E102" i="91"/>
  <c r="D102" i="91"/>
  <c r="C102" i="91"/>
  <c r="A102" i="91"/>
  <c r="E101" i="91"/>
  <c r="D101" i="91"/>
  <c r="C101" i="91"/>
  <c r="A101" i="91"/>
  <c r="E100" i="91"/>
  <c r="D100" i="91"/>
  <c r="C100" i="91"/>
  <c r="A100" i="91"/>
  <c r="E99" i="91"/>
  <c r="D99" i="91"/>
  <c r="C99" i="91"/>
  <c r="A99" i="91"/>
  <c r="E98" i="91"/>
  <c r="D98" i="91"/>
  <c r="C98" i="91"/>
  <c r="A98" i="91"/>
  <c r="E97" i="91"/>
  <c r="D97" i="91"/>
  <c r="C97" i="91"/>
  <c r="A97" i="91"/>
  <c r="E96" i="91"/>
  <c r="D96" i="91"/>
  <c r="C96" i="91"/>
  <c r="A96" i="91"/>
  <c r="E95" i="91"/>
  <c r="D95" i="91"/>
  <c r="C95" i="91"/>
  <c r="A95" i="91"/>
  <c r="E94" i="91"/>
  <c r="D94" i="91"/>
  <c r="C94" i="91"/>
  <c r="A94" i="91"/>
  <c r="E93" i="91"/>
  <c r="D93" i="91"/>
  <c r="C93" i="91"/>
  <c r="A93" i="91"/>
  <c r="E92" i="91"/>
  <c r="D92" i="91"/>
  <c r="C92" i="91"/>
  <c r="A92" i="91"/>
  <c r="E91" i="91"/>
  <c r="D91" i="91"/>
  <c r="C91" i="91"/>
  <c r="A91" i="91"/>
  <c r="E90" i="91"/>
  <c r="D90" i="91"/>
  <c r="C90" i="91"/>
  <c r="A90" i="91"/>
  <c r="E89" i="91"/>
  <c r="D89" i="91"/>
  <c r="C89" i="91"/>
  <c r="A89" i="91"/>
  <c r="E88" i="91"/>
  <c r="D88" i="91"/>
  <c r="C88" i="91"/>
  <c r="A88" i="91"/>
  <c r="E87" i="91"/>
  <c r="D87" i="91"/>
  <c r="C87" i="91"/>
  <c r="A87" i="91"/>
  <c r="E86" i="91"/>
  <c r="D86" i="91"/>
  <c r="C86" i="91"/>
  <c r="A86" i="91"/>
  <c r="E85" i="91"/>
  <c r="D85" i="91"/>
  <c r="C85" i="91"/>
  <c r="A85" i="91"/>
  <c r="E84" i="91"/>
  <c r="D84" i="91"/>
  <c r="C84" i="91"/>
  <c r="A84" i="91"/>
  <c r="E83" i="91"/>
  <c r="D83" i="91"/>
  <c r="C83" i="91"/>
  <c r="A83" i="91"/>
  <c r="E82" i="91"/>
  <c r="D82" i="91"/>
  <c r="C82" i="91"/>
  <c r="A82" i="91"/>
  <c r="E81" i="91"/>
  <c r="D81" i="91"/>
  <c r="C81" i="91"/>
  <c r="A81" i="91"/>
  <c r="E80" i="91"/>
  <c r="D80" i="91"/>
  <c r="C80" i="91"/>
  <c r="A80" i="91"/>
  <c r="E79" i="91"/>
  <c r="D79" i="91"/>
  <c r="C79" i="91"/>
  <c r="A79" i="91"/>
  <c r="E78" i="91"/>
  <c r="D78" i="91"/>
  <c r="C78" i="91"/>
  <c r="A78" i="91"/>
  <c r="E77" i="91"/>
  <c r="D77" i="91"/>
  <c r="C77" i="91"/>
  <c r="A77" i="91"/>
  <c r="E76" i="91"/>
  <c r="D76" i="91"/>
  <c r="C76" i="91"/>
  <c r="A76" i="91"/>
  <c r="E75" i="91"/>
  <c r="D75" i="91"/>
  <c r="C75" i="91"/>
  <c r="A75" i="91"/>
  <c r="E74" i="91"/>
  <c r="D74" i="91"/>
  <c r="C74" i="91"/>
  <c r="A74" i="91"/>
  <c r="E73" i="91"/>
  <c r="D73" i="91"/>
  <c r="C73" i="91"/>
  <c r="A73" i="91"/>
  <c r="E72" i="91"/>
  <c r="D72" i="91"/>
  <c r="C72" i="91"/>
  <c r="A72" i="91"/>
  <c r="E71" i="91"/>
  <c r="D71" i="91"/>
  <c r="C71" i="91"/>
  <c r="A71" i="91"/>
  <c r="E70" i="91"/>
  <c r="D70" i="91"/>
  <c r="C70" i="91"/>
  <c r="A70" i="91"/>
  <c r="E69" i="91"/>
  <c r="D69" i="91"/>
  <c r="C69" i="91"/>
  <c r="A69" i="91"/>
  <c r="E68" i="91"/>
  <c r="D68" i="91"/>
  <c r="C68" i="91"/>
  <c r="A68" i="91"/>
  <c r="E67" i="91"/>
  <c r="D67" i="91"/>
  <c r="C67" i="91"/>
  <c r="A67" i="91"/>
  <c r="E66" i="91"/>
  <c r="D66" i="91"/>
  <c r="C66" i="91"/>
  <c r="A66" i="91"/>
  <c r="E65" i="91"/>
  <c r="D65" i="91"/>
  <c r="C65" i="91"/>
  <c r="A65" i="91"/>
  <c r="E64" i="91"/>
  <c r="D64" i="91"/>
  <c r="C64" i="91"/>
  <c r="A64" i="91"/>
  <c r="E63" i="91"/>
  <c r="D63" i="91"/>
  <c r="C63" i="91"/>
  <c r="A63" i="91"/>
  <c r="E62" i="91"/>
  <c r="D62" i="91"/>
  <c r="C62" i="91"/>
  <c r="A62" i="91"/>
  <c r="E61" i="91"/>
  <c r="D61" i="91"/>
  <c r="C61" i="91"/>
  <c r="A61" i="91"/>
  <c r="E60" i="91"/>
  <c r="D60" i="91"/>
  <c r="C60" i="91"/>
  <c r="A60" i="91"/>
  <c r="E59" i="91"/>
  <c r="D59" i="91"/>
  <c r="C59" i="91"/>
  <c r="A59" i="91"/>
  <c r="E58" i="91"/>
  <c r="D58" i="91"/>
  <c r="C58" i="91"/>
  <c r="A58" i="91"/>
  <c r="E57" i="91"/>
  <c r="D57" i="91"/>
  <c r="C57" i="91"/>
  <c r="A57" i="91"/>
  <c r="E56" i="91"/>
  <c r="D56" i="91"/>
  <c r="C56" i="91"/>
  <c r="A56" i="91"/>
  <c r="E55" i="91"/>
  <c r="D55" i="91"/>
  <c r="C55" i="91"/>
  <c r="A55" i="91"/>
  <c r="E54" i="91"/>
  <c r="D54" i="91"/>
  <c r="C54" i="91"/>
  <c r="A54" i="91"/>
  <c r="E53" i="91"/>
  <c r="D53" i="91"/>
  <c r="C53" i="91"/>
  <c r="A53" i="91"/>
  <c r="E52" i="91"/>
  <c r="D52" i="91"/>
  <c r="C52" i="91"/>
  <c r="A52" i="91"/>
  <c r="E51" i="91"/>
  <c r="D51" i="91"/>
  <c r="C51" i="91"/>
  <c r="A51" i="91"/>
  <c r="E50" i="91"/>
  <c r="D50" i="91"/>
  <c r="C50" i="91"/>
  <c r="A50" i="91"/>
  <c r="E49" i="91"/>
  <c r="D49" i="91"/>
  <c r="C49" i="91"/>
  <c r="A49" i="91"/>
  <c r="E48" i="91"/>
  <c r="D48" i="91"/>
  <c r="C48" i="91"/>
  <c r="A48" i="91"/>
  <c r="E47" i="91"/>
  <c r="D47" i="91"/>
  <c r="C47" i="91"/>
  <c r="A47" i="91"/>
  <c r="E46" i="91"/>
  <c r="D46" i="91"/>
  <c r="C46" i="91"/>
  <c r="A46" i="91"/>
  <c r="E45" i="91"/>
  <c r="D45" i="91"/>
  <c r="C45" i="91"/>
  <c r="A45" i="91"/>
  <c r="E44" i="91"/>
  <c r="D44" i="91"/>
  <c r="C44" i="91"/>
  <c r="A44" i="91"/>
  <c r="E43" i="91"/>
  <c r="D43" i="91"/>
  <c r="C43" i="91"/>
  <c r="A43" i="91"/>
  <c r="E42" i="91"/>
  <c r="D42" i="91"/>
  <c r="C42" i="91"/>
  <c r="A42" i="91"/>
  <c r="E41" i="91"/>
  <c r="D41" i="91"/>
  <c r="C41" i="91"/>
  <c r="A41" i="91"/>
  <c r="E40" i="91"/>
  <c r="D40" i="91"/>
  <c r="C40" i="91"/>
  <c r="A40" i="91"/>
  <c r="E39" i="91"/>
  <c r="D39" i="91"/>
  <c r="C39" i="91"/>
  <c r="A39" i="91"/>
  <c r="E38" i="91"/>
  <c r="D38" i="91"/>
  <c r="C38" i="91"/>
  <c r="A38" i="91"/>
  <c r="E37" i="91"/>
  <c r="D37" i="91"/>
  <c r="C37" i="91"/>
  <c r="A37" i="91"/>
  <c r="E36" i="91"/>
  <c r="D36" i="91"/>
  <c r="C36" i="91"/>
  <c r="A36" i="91"/>
  <c r="E35" i="91"/>
  <c r="D35" i="91"/>
  <c r="C35" i="91"/>
  <c r="A35" i="91"/>
  <c r="E34" i="91"/>
  <c r="D34" i="91"/>
  <c r="C34" i="91"/>
  <c r="A34" i="91"/>
  <c r="E33" i="91"/>
  <c r="D33" i="91"/>
  <c r="C33" i="91"/>
  <c r="A33" i="91"/>
  <c r="E32" i="91"/>
  <c r="D32" i="91"/>
  <c r="C32" i="91"/>
  <c r="A32" i="91"/>
  <c r="E31" i="91"/>
  <c r="D31" i="91"/>
  <c r="C31" i="91"/>
  <c r="A31" i="91"/>
  <c r="E30" i="91"/>
  <c r="D30" i="91"/>
  <c r="C30" i="91"/>
  <c r="A30" i="91"/>
  <c r="E29" i="91"/>
  <c r="D29" i="91"/>
  <c r="C29" i="91"/>
  <c r="A29" i="91"/>
  <c r="E28" i="91"/>
  <c r="D28" i="91"/>
  <c r="C28" i="91"/>
  <c r="A28" i="91"/>
  <c r="E27" i="91"/>
  <c r="D27" i="91"/>
  <c r="C27" i="91"/>
  <c r="A27" i="91"/>
  <c r="E26" i="91"/>
  <c r="D26" i="91"/>
  <c r="C26" i="91"/>
  <c r="A26" i="91"/>
  <c r="E25" i="91"/>
  <c r="D25" i="91"/>
  <c r="C25" i="91"/>
  <c r="A25" i="91"/>
  <c r="E24" i="91"/>
  <c r="D24" i="91"/>
  <c r="C24" i="91"/>
  <c r="A24" i="91"/>
  <c r="E23" i="91"/>
  <c r="D23" i="91"/>
  <c r="C23" i="91"/>
  <c r="A23" i="91"/>
  <c r="E22" i="91"/>
  <c r="D22" i="91"/>
  <c r="C22" i="91"/>
  <c r="A22" i="91"/>
  <c r="E21" i="91"/>
  <c r="D21" i="91"/>
  <c r="C21" i="91"/>
  <c r="A21" i="91"/>
  <c r="E20" i="91"/>
  <c r="D20" i="91"/>
  <c r="C20" i="91"/>
  <c r="A20" i="91"/>
  <c r="E19" i="91"/>
  <c r="D19" i="91"/>
  <c r="C19" i="91"/>
  <c r="A19" i="91"/>
  <c r="E18" i="91"/>
  <c r="D18" i="91"/>
  <c r="C18" i="91"/>
  <c r="A18" i="91"/>
  <c r="E17" i="91"/>
  <c r="D17" i="91"/>
  <c r="C17" i="91"/>
  <c r="A17" i="91"/>
  <c r="E16" i="91"/>
  <c r="D16" i="91"/>
  <c r="C16" i="91"/>
  <c r="A16" i="91"/>
  <c r="E15" i="91"/>
  <c r="D15" i="91"/>
  <c r="C15" i="91"/>
  <c r="A15" i="91"/>
  <c r="E14" i="91"/>
  <c r="D14" i="91"/>
  <c r="C14" i="91"/>
  <c r="A14" i="91"/>
  <c r="E13" i="91"/>
  <c r="D13" i="91"/>
  <c r="C13" i="91"/>
  <c r="A13" i="91"/>
  <c r="E12" i="91"/>
  <c r="D12" i="91"/>
  <c r="C12" i="91"/>
  <c r="A12" i="91"/>
  <c r="E11" i="91"/>
  <c r="D11" i="91"/>
  <c r="C11" i="91"/>
  <c r="A11" i="91"/>
  <c r="E10" i="91"/>
  <c r="D10" i="91"/>
  <c r="C10" i="91"/>
  <c r="A10" i="91"/>
  <c r="E9" i="91"/>
  <c r="D9" i="91"/>
  <c r="C9" i="91"/>
  <c r="A9" i="91"/>
  <c r="E8" i="91"/>
  <c r="D8" i="91"/>
  <c r="C8" i="91"/>
  <c r="A8" i="91"/>
  <c r="E7" i="91"/>
  <c r="D7" i="91"/>
  <c r="C7" i="91"/>
  <c r="A7" i="91"/>
  <c r="E6" i="91"/>
  <c r="D6" i="91"/>
  <c r="C6" i="91"/>
  <c r="A6" i="91"/>
  <c r="E5" i="91"/>
  <c r="D5" i="91"/>
  <c r="C5" i="91"/>
  <c r="A5" i="91"/>
  <c r="E4" i="91"/>
  <c r="D4" i="91"/>
  <c r="C4" i="91"/>
  <c r="A4" i="91"/>
  <c r="J1" i="91"/>
  <c r="E2" i="91" s="1"/>
  <c r="E110" i="92"/>
  <c r="D110" i="92"/>
  <c r="C110" i="92"/>
  <c r="A110" i="92"/>
  <c r="E109" i="92"/>
  <c r="D109" i="92"/>
  <c r="C109" i="92"/>
  <c r="A109" i="92"/>
  <c r="E108" i="92"/>
  <c r="D108" i="92"/>
  <c r="C108" i="92"/>
  <c r="A108" i="92"/>
  <c r="E107" i="92"/>
  <c r="D107" i="92"/>
  <c r="C107" i="92"/>
  <c r="A107" i="92"/>
  <c r="E106" i="92"/>
  <c r="D106" i="92"/>
  <c r="C106" i="92"/>
  <c r="A106" i="92"/>
  <c r="E105" i="92"/>
  <c r="D105" i="92"/>
  <c r="C105" i="92"/>
  <c r="A105" i="92"/>
  <c r="E104" i="92"/>
  <c r="D104" i="92"/>
  <c r="C104" i="92"/>
  <c r="A104" i="92"/>
  <c r="E103" i="92"/>
  <c r="D103" i="92"/>
  <c r="C103" i="92"/>
  <c r="A103" i="92"/>
  <c r="E102" i="92"/>
  <c r="D102" i="92"/>
  <c r="C102" i="92"/>
  <c r="A102" i="92"/>
  <c r="E101" i="92"/>
  <c r="D101" i="92"/>
  <c r="C101" i="92"/>
  <c r="A101" i="92"/>
  <c r="E100" i="92"/>
  <c r="D100" i="92"/>
  <c r="C100" i="92"/>
  <c r="A100" i="92"/>
  <c r="E99" i="92"/>
  <c r="D99" i="92"/>
  <c r="C99" i="92"/>
  <c r="A99" i="92"/>
  <c r="E98" i="92"/>
  <c r="D98" i="92"/>
  <c r="C98" i="92"/>
  <c r="A98" i="92"/>
  <c r="E97" i="92"/>
  <c r="D97" i="92"/>
  <c r="C97" i="92"/>
  <c r="A97" i="92"/>
  <c r="E96" i="92"/>
  <c r="D96" i="92"/>
  <c r="C96" i="92"/>
  <c r="A96" i="92"/>
  <c r="E95" i="92"/>
  <c r="D95" i="92"/>
  <c r="C95" i="92"/>
  <c r="A95" i="92"/>
  <c r="E94" i="92"/>
  <c r="D94" i="92"/>
  <c r="C94" i="92"/>
  <c r="A94" i="92"/>
  <c r="E93" i="92"/>
  <c r="D93" i="92"/>
  <c r="C93" i="92"/>
  <c r="A93" i="92"/>
  <c r="E92" i="92"/>
  <c r="D92" i="92"/>
  <c r="C92" i="92"/>
  <c r="A92" i="92"/>
  <c r="E91" i="92"/>
  <c r="D91" i="92"/>
  <c r="C91" i="92"/>
  <c r="A91" i="92"/>
  <c r="E90" i="92"/>
  <c r="D90" i="92"/>
  <c r="C90" i="92"/>
  <c r="A90" i="92"/>
  <c r="E89" i="92"/>
  <c r="D89" i="92"/>
  <c r="C89" i="92"/>
  <c r="A89" i="92"/>
  <c r="E88" i="92"/>
  <c r="D88" i="92"/>
  <c r="C88" i="92"/>
  <c r="A88" i="92"/>
  <c r="E87" i="92"/>
  <c r="D87" i="92"/>
  <c r="C87" i="92"/>
  <c r="A87" i="92"/>
  <c r="E86" i="92"/>
  <c r="D86" i="92"/>
  <c r="C86" i="92"/>
  <c r="A86" i="92"/>
  <c r="E85" i="92"/>
  <c r="D85" i="92"/>
  <c r="C85" i="92"/>
  <c r="A85" i="92"/>
  <c r="E84" i="92"/>
  <c r="D84" i="92"/>
  <c r="C84" i="92"/>
  <c r="A84" i="92"/>
  <c r="E83" i="92"/>
  <c r="D83" i="92"/>
  <c r="C83" i="92"/>
  <c r="A83" i="92"/>
  <c r="E82" i="92"/>
  <c r="D82" i="92"/>
  <c r="C82" i="92"/>
  <c r="A82" i="92"/>
  <c r="E81" i="92"/>
  <c r="D81" i="92"/>
  <c r="C81" i="92"/>
  <c r="A81" i="92"/>
  <c r="E80" i="92"/>
  <c r="D80" i="92"/>
  <c r="C80" i="92"/>
  <c r="A80" i="92"/>
  <c r="E79" i="92"/>
  <c r="D79" i="92"/>
  <c r="C79" i="92"/>
  <c r="A79" i="92"/>
  <c r="E78" i="92"/>
  <c r="D78" i="92"/>
  <c r="C78" i="92"/>
  <c r="A78" i="92"/>
  <c r="E77" i="92"/>
  <c r="D77" i="92"/>
  <c r="C77" i="92"/>
  <c r="A77" i="92"/>
  <c r="E76" i="92"/>
  <c r="D76" i="92"/>
  <c r="C76" i="92"/>
  <c r="A76" i="92"/>
  <c r="E75" i="92"/>
  <c r="D75" i="92"/>
  <c r="C75" i="92"/>
  <c r="A75" i="92"/>
  <c r="E74" i="92"/>
  <c r="D74" i="92"/>
  <c r="C74" i="92"/>
  <c r="A74" i="92"/>
  <c r="E73" i="92"/>
  <c r="D73" i="92"/>
  <c r="C73" i="92"/>
  <c r="A73" i="92"/>
  <c r="E72" i="92"/>
  <c r="D72" i="92"/>
  <c r="C72" i="92"/>
  <c r="A72" i="92"/>
  <c r="E71" i="92"/>
  <c r="D71" i="92"/>
  <c r="C71" i="92"/>
  <c r="A71" i="92"/>
  <c r="E70" i="92"/>
  <c r="D70" i="92"/>
  <c r="C70" i="92"/>
  <c r="A70" i="92"/>
  <c r="E69" i="92"/>
  <c r="D69" i="92"/>
  <c r="C69" i="92"/>
  <c r="A69" i="92"/>
  <c r="E68" i="92"/>
  <c r="D68" i="92"/>
  <c r="C68" i="92"/>
  <c r="A68" i="92"/>
  <c r="E67" i="92"/>
  <c r="D67" i="92"/>
  <c r="C67" i="92"/>
  <c r="A67" i="92"/>
  <c r="E66" i="92"/>
  <c r="D66" i="92"/>
  <c r="C66" i="92"/>
  <c r="A66" i="92"/>
  <c r="E65" i="92"/>
  <c r="D65" i="92"/>
  <c r="C65" i="92"/>
  <c r="A65" i="92"/>
  <c r="E64" i="92"/>
  <c r="D64" i="92"/>
  <c r="C64" i="92"/>
  <c r="A64" i="92"/>
  <c r="E63" i="92"/>
  <c r="D63" i="92"/>
  <c r="C63" i="92"/>
  <c r="A63" i="92"/>
  <c r="E62" i="92"/>
  <c r="D62" i="92"/>
  <c r="C62" i="92"/>
  <c r="A62" i="92"/>
  <c r="E61" i="92"/>
  <c r="D61" i="92"/>
  <c r="C61" i="92"/>
  <c r="A61" i="92"/>
  <c r="E60" i="92"/>
  <c r="D60" i="92"/>
  <c r="C60" i="92"/>
  <c r="A60" i="92"/>
  <c r="E59" i="92"/>
  <c r="D59" i="92"/>
  <c r="C59" i="92"/>
  <c r="A59" i="92"/>
  <c r="E58" i="92"/>
  <c r="D58" i="92"/>
  <c r="C58" i="92"/>
  <c r="A58" i="92"/>
  <c r="E57" i="92"/>
  <c r="D57" i="92"/>
  <c r="C57" i="92"/>
  <c r="A57" i="92"/>
  <c r="E56" i="92"/>
  <c r="D56" i="92"/>
  <c r="C56" i="92"/>
  <c r="A56" i="92"/>
  <c r="E55" i="92"/>
  <c r="D55" i="92"/>
  <c r="C55" i="92"/>
  <c r="A55" i="92"/>
  <c r="E54" i="92"/>
  <c r="D54" i="92"/>
  <c r="C54" i="92"/>
  <c r="A54" i="92"/>
  <c r="E53" i="92"/>
  <c r="D53" i="92"/>
  <c r="C53" i="92"/>
  <c r="A53" i="92"/>
  <c r="E52" i="92"/>
  <c r="D52" i="92"/>
  <c r="C52" i="92"/>
  <c r="A52" i="92"/>
  <c r="E51" i="92"/>
  <c r="D51" i="92"/>
  <c r="C51" i="92"/>
  <c r="A51" i="92"/>
  <c r="E50" i="92"/>
  <c r="D50" i="92"/>
  <c r="C50" i="92"/>
  <c r="A50" i="92"/>
  <c r="E49" i="92"/>
  <c r="D49" i="92"/>
  <c r="C49" i="92"/>
  <c r="A49" i="92"/>
  <c r="E48" i="92"/>
  <c r="D48" i="92"/>
  <c r="C48" i="92"/>
  <c r="A48" i="92"/>
  <c r="E47" i="92"/>
  <c r="D47" i="92"/>
  <c r="C47" i="92"/>
  <c r="A47" i="92"/>
  <c r="E46" i="92"/>
  <c r="D46" i="92"/>
  <c r="C46" i="92"/>
  <c r="A46" i="92"/>
  <c r="E45" i="92"/>
  <c r="D45" i="92"/>
  <c r="C45" i="92"/>
  <c r="A45" i="92"/>
  <c r="E44" i="92"/>
  <c r="D44" i="92"/>
  <c r="C44" i="92"/>
  <c r="A44" i="92"/>
  <c r="E43" i="92"/>
  <c r="D43" i="92"/>
  <c r="C43" i="92"/>
  <c r="A43" i="92"/>
  <c r="E42" i="92"/>
  <c r="D42" i="92"/>
  <c r="C42" i="92"/>
  <c r="A42" i="92"/>
  <c r="E41" i="92"/>
  <c r="D41" i="92"/>
  <c r="C41" i="92"/>
  <c r="A41" i="92"/>
  <c r="E40" i="92"/>
  <c r="D40" i="92"/>
  <c r="C40" i="92"/>
  <c r="A40" i="92"/>
  <c r="E39" i="92"/>
  <c r="D39" i="92"/>
  <c r="C39" i="92"/>
  <c r="A39" i="92"/>
  <c r="E38" i="92"/>
  <c r="D38" i="92"/>
  <c r="C38" i="92"/>
  <c r="A38" i="92"/>
  <c r="E37" i="92"/>
  <c r="D37" i="92"/>
  <c r="C37" i="92"/>
  <c r="A37" i="92"/>
  <c r="E36" i="92"/>
  <c r="D36" i="92"/>
  <c r="C36" i="92"/>
  <c r="A36" i="92"/>
  <c r="E35" i="92"/>
  <c r="D35" i="92"/>
  <c r="C35" i="92"/>
  <c r="A35" i="92"/>
  <c r="E34" i="92"/>
  <c r="D34" i="92"/>
  <c r="C34" i="92"/>
  <c r="A34" i="92"/>
  <c r="E33" i="92"/>
  <c r="D33" i="92"/>
  <c r="C33" i="92"/>
  <c r="A33" i="92"/>
  <c r="E32" i="92"/>
  <c r="D32" i="92"/>
  <c r="C32" i="92"/>
  <c r="A32" i="92"/>
  <c r="E31" i="92"/>
  <c r="D31" i="92"/>
  <c r="C31" i="92"/>
  <c r="A31" i="92"/>
  <c r="E30" i="92"/>
  <c r="D30" i="92"/>
  <c r="C30" i="92"/>
  <c r="A30" i="92"/>
  <c r="E29" i="92"/>
  <c r="D29" i="92"/>
  <c r="C29" i="92"/>
  <c r="A29" i="92"/>
  <c r="E28" i="92"/>
  <c r="D28" i="92"/>
  <c r="C28" i="92"/>
  <c r="A28" i="92"/>
  <c r="E27" i="92"/>
  <c r="D27" i="92"/>
  <c r="C27" i="92"/>
  <c r="A27" i="92"/>
  <c r="E26" i="92"/>
  <c r="D26" i="92"/>
  <c r="C26" i="92"/>
  <c r="A26" i="92"/>
  <c r="E25" i="92"/>
  <c r="D25" i="92"/>
  <c r="C25" i="92"/>
  <c r="A25" i="92"/>
  <c r="E24" i="92"/>
  <c r="D24" i="92"/>
  <c r="C24" i="92"/>
  <c r="A24" i="92"/>
  <c r="E23" i="92"/>
  <c r="D23" i="92"/>
  <c r="C23" i="92"/>
  <c r="A23" i="92"/>
  <c r="E22" i="92"/>
  <c r="D22" i="92"/>
  <c r="C22" i="92"/>
  <c r="A22" i="92"/>
  <c r="E21" i="92"/>
  <c r="D21" i="92"/>
  <c r="C21" i="92"/>
  <c r="A21" i="92"/>
  <c r="E20" i="92"/>
  <c r="D20" i="92"/>
  <c r="C20" i="92"/>
  <c r="A20" i="92"/>
  <c r="E19" i="92"/>
  <c r="D19" i="92"/>
  <c r="C19" i="92"/>
  <c r="A19" i="92"/>
  <c r="E18" i="92"/>
  <c r="D18" i="92"/>
  <c r="C18" i="92"/>
  <c r="A18" i="92"/>
  <c r="E17" i="92"/>
  <c r="D17" i="92"/>
  <c r="C17" i="92"/>
  <c r="A17" i="92"/>
  <c r="E16" i="92"/>
  <c r="D16" i="92"/>
  <c r="C16" i="92"/>
  <c r="A16" i="92"/>
  <c r="E15" i="92"/>
  <c r="D15" i="92"/>
  <c r="C15" i="92"/>
  <c r="A15" i="92"/>
  <c r="E14" i="92"/>
  <c r="D14" i="92"/>
  <c r="C14" i="92"/>
  <c r="A14" i="92"/>
  <c r="E13" i="92"/>
  <c r="D13" i="92"/>
  <c r="C13" i="92"/>
  <c r="A13" i="92"/>
  <c r="E12" i="92"/>
  <c r="D12" i="92"/>
  <c r="C12" i="92"/>
  <c r="A12" i="92"/>
  <c r="E11" i="92"/>
  <c r="D11" i="92"/>
  <c r="C11" i="92"/>
  <c r="A11" i="92"/>
  <c r="E10" i="92"/>
  <c r="D10" i="92"/>
  <c r="C10" i="92"/>
  <c r="A10" i="92"/>
  <c r="E9" i="92"/>
  <c r="D9" i="92"/>
  <c r="C9" i="92"/>
  <c r="A9" i="92"/>
  <c r="E8" i="92"/>
  <c r="D8" i="92"/>
  <c r="C8" i="92"/>
  <c r="A8" i="92"/>
  <c r="E7" i="92"/>
  <c r="D7" i="92"/>
  <c r="C7" i="92"/>
  <c r="A7" i="92"/>
  <c r="E6" i="92"/>
  <c r="D6" i="92"/>
  <c r="C6" i="92"/>
  <c r="A6" i="92"/>
  <c r="E5" i="92"/>
  <c r="D5" i="92"/>
  <c r="C5" i="92"/>
  <c r="A5" i="92"/>
  <c r="E4" i="92"/>
  <c r="D4" i="92"/>
  <c r="C4" i="92"/>
  <c r="A4" i="92"/>
  <c r="J1" i="92"/>
  <c r="E2" i="92" s="1"/>
  <c r="E110" i="93"/>
  <c r="D110" i="93"/>
  <c r="C110" i="93"/>
  <c r="A110" i="93"/>
  <c r="E109" i="93"/>
  <c r="D109" i="93"/>
  <c r="C109" i="93"/>
  <c r="A109" i="93"/>
  <c r="E108" i="93"/>
  <c r="D108" i="93"/>
  <c r="C108" i="93"/>
  <c r="A108" i="93"/>
  <c r="E107" i="93"/>
  <c r="D107" i="93"/>
  <c r="C107" i="93"/>
  <c r="A107" i="93"/>
  <c r="E106" i="93"/>
  <c r="D106" i="93"/>
  <c r="C106" i="93"/>
  <c r="A106" i="93"/>
  <c r="E105" i="93"/>
  <c r="D105" i="93"/>
  <c r="C105" i="93"/>
  <c r="A105" i="93"/>
  <c r="E104" i="93"/>
  <c r="D104" i="93"/>
  <c r="C104" i="93"/>
  <c r="A104" i="93"/>
  <c r="E103" i="93"/>
  <c r="D103" i="93"/>
  <c r="C103" i="93"/>
  <c r="A103" i="93"/>
  <c r="E102" i="93"/>
  <c r="D102" i="93"/>
  <c r="C102" i="93"/>
  <c r="A102" i="93"/>
  <c r="E101" i="93"/>
  <c r="D101" i="93"/>
  <c r="C101" i="93"/>
  <c r="A101" i="93"/>
  <c r="E100" i="93"/>
  <c r="D100" i="93"/>
  <c r="C100" i="93"/>
  <c r="A100" i="93"/>
  <c r="E99" i="93"/>
  <c r="D99" i="93"/>
  <c r="C99" i="93"/>
  <c r="A99" i="93"/>
  <c r="E98" i="93"/>
  <c r="D98" i="93"/>
  <c r="C98" i="93"/>
  <c r="A98" i="93"/>
  <c r="E97" i="93"/>
  <c r="D97" i="93"/>
  <c r="C97" i="93"/>
  <c r="A97" i="93"/>
  <c r="E96" i="93"/>
  <c r="D96" i="93"/>
  <c r="C96" i="93"/>
  <c r="A96" i="93"/>
  <c r="E95" i="93"/>
  <c r="D95" i="93"/>
  <c r="C95" i="93"/>
  <c r="A95" i="93"/>
  <c r="E94" i="93"/>
  <c r="D94" i="93"/>
  <c r="C94" i="93"/>
  <c r="A94" i="93"/>
  <c r="E93" i="93"/>
  <c r="D93" i="93"/>
  <c r="C93" i="93"/>
  <c r="A93" i="93"/>
  <c r="E92" i="93"/>
  <c r="D92" i="93"/>
  <c r="C92" i="93"/>
  <c r="A92" i="93"/>
  <c r="E91" i="93"/>
  <c r="D91" i="93"/>
  <c r="C91" i="93"/>
  <c r="A91" i="93"/>
  <c r="E90" i="93"/>
  <c r="D90" i="93"/>
  <c r="C90" i="93"/>
  <c r="A90" i="93"/>
  <c r="E89" i="93"/>
  <c r="D89" i="93"/>
  <c r="C89" i="93"/>
  <c r="A89" i="93"/>
  <c r="E88" i="93"/>
  <c r="D88" i="93"/>
  <c r="C88" i="93"/>
  <c r="A88" i="93"/>
  <c r="E87" i="93"/>
  <c r="D87" i="93"/>
  <c r="C87" i="93"/>
  <c r="A87" i="93"/>
  <c r="E86" i="93"/>
  <c r="D86" i="93"/>
  <c r="C86" i="93"/>
  <c r="A86" i="93"/>
  <c r="E85" i="93"/>
  <c r="D85" i="93"/>
  <c r="C85" i="93"/>
  <c r="A85" i="93"/>
  <c r="E84" i="93"/>
  <c r="D84" i="93"/>
  <c r="C84" i="93"/>
  <c r="A84" i="93"/>
  <c r="E83" i="93"/>
  <c r="D83" i="93"/>
  <c r="C83" i="93"/>
  <c r="A83" i="93"/>
  <c r="E82" i="93"/>
  <c r="D82" i="93"/>
  <c r="C82" i="93"/>
  <c r="A82" i="93"/>
  <c r="E81" i="93"/>
  <c r="D81" i="93"/>
  <c r="C81" i="93"/>
  <c r="A81" i="93"/>
  <c r="E80" i="93"/>
  <c r="D80" i="93"/>
  <c r="C80" i="93"/>
  <c r="A80" i="93"/>
  <c r="E79" i="93"/>
  <c r="D79" i="93"/>
  <c r="C79" i="93"/>
  <c r="A79" i="93"/>
  <c r="E78" i="93"/>
  <c r="D78" i="93"/>
  <c r="C78" i="93"/>
  <c r="A78" i="93"/>
  <c r="E77" i="93"/>
  <c r="D77" i="93"/>
  <c r="C77" i="93"/>
  <c r="A77" i="93"/>
  <c r="E76" i="93"/>
  <c r="D76" i="93"/>
  <c r="C76" i="93"/>
  <c r="A76" i="93"/>
  <c r="E75" i="93"/>
  <c r="D75" i="93"/>
  <c r="C75" i="93"/>
  <c r="A75" i="93"/>
  <c r="E74" i="93"/>
  <c r="D74" i="93"/>
  <c r="C74" i="93"/>
  <c r="A74" i="93"/>
  <c r="E73" i="93"/>
  <c r="D73" i="93"/>
  <c r="C73" i="93"/>
  <c r="A73" i="93"/>
  <c r="E72" i="93"/>
  <c r="D72" i="93"/>
  <c r="C72" i="93"/>
  <c r="A72" i="93"/>
  <c r="E71" i="93"/>
  <c r="D71" i="93"/>
  <c r="C71" i="93"/>
  <c r="A71" i="93"/>
  <c r="E70" i="93"/>
  <c r="D70" i="93"/>
  <c r="C70" i="93"/>
  <c r="A70" i="93"/>
  <c r="E69" i="93"/>
  <c r="D69" i="93"/>
  <c r="C69" i="93"/>
  <c r="A69" i="93"/>
  <c r="E68" i="93"/>
  <c r="D68" i="93"/>
  <c r="C68" i="93"/>
  <c r="A68" i="93"/>
  <c r="E67" i="93"/>
  <c r="D67" i="93"/>
  <c r="C67" i="93"/>
  <c r="A67" i="93"/>
  <c r="E66" i="93"/>
  <c r="D66" i="93"/>
  <c r="C66" i="93"/>
  <c r="A66" i="93"/>
  <c r="E65" i="93"/>
  <c r="D65" i="93"/>
  <c r="C65" i="93"/>
  <c r="A65" i="93"/>
  <c r="E64" i="93"/>
  <c r="D64" i="93"/>
  <c r="C64" i="93"/>
  <c r="A64" i="93"/>
  <c r="E63" i="93"/>
  <c r="D63" i="93"/>
  <c r="C63" i="93"/>
  <c r="A63" i="93"/>
  <c r="E62" i="93"/>
  <c r="D62" i="93"/>
  <c r="C62" i="93"/>
  <c r="A62" i="93"/>
  <c r="E61" i="93"/>
  <c r="D61" i="93"/>
  <c r="C61" i="93"/>
  <c r="A61" i="93"/>
  <c r="E60" i="93"/>
  <c r="D60" i="93"/>
  <c r="C60" i="93"/>
  <c r="A60" i="93"/>
  <c r="E59" i="93"/>
  <c r="D59" i="93"/>
  <c r="C59" i="93"/>
  <c r="A59" i="93"/>
  <c r="E58" i="93"/>
  <c r="D58" i="93"/>
  <c r="C58" i="93"/>
  <c r="A58" i="93"/>
  <c r="E57" i="93"/>
  <c r="D57" i="93"/>
  <c r="C57" i="93"/>
  <c r="A57" i="93"/>
  <c r="E56" i="93"/>
  <c r="D56" i="93"/>
  <c r="C56" i="93"/>
  <c r="A56" i="93"/>
  <c r="E55" i="93"/>
  <c r="D55" i="93"/>
  <c r="C55" i="93"/>
  <c r="A55" i="93"/>
  <c r="E54" i="93"/>
  <c r="D54" i="93"/>
  <c r="C54" i="93"/>
  <c r="A54" i="93"/>
  <c r="E53" i="93"/>
  <c r="D53" i="93"/>
  <c r="C53" i="93"/>
  <c r="A53" i="93"/>
  <c r="E52" i="93"/>
  <c r="D52" i="93"/>
  <c r="C52" i="93"/>
  <c r="A52" i="93"/>
  <c r="E51" i="93"/>
  <c r="D51" i="93"/>
  <c r="C51" i="93"/>
  <c r="A51" i="93"/>
  <c r="E50" i="93"/>
  <c r="D50" i="93"/>
  <c r="C50" i="93"/>
  <c r="A50" i="93"/>
  <c r="E49" i="93"/>
  <c r="D49" i="93"/>
  <c r="C49" i="93"/>
  <c r="A49" i="93"/>
  <c r="E48" i="93"/>
  <c r="D48" i="93"/>
  <c r="C48" i="93"/>
  <c r="A48" i="93"/>
  <c r="E47" i="93"/>
  <c r="D47" i="93"/>
  <c r="C47" i="93"/>
  <c r="A47" i="93"/>
  <c r="E46" i="93"/>
  <c r="D46" i="93"/>
  <c r="C46" i="93"/>
  <c r="A46" i="93"/>
  <c r="E45" i="93"/>
  <c r="D45" i="93"/>
  <c r="C45" i="93"/>
  <c r="A45" i="93"/>
  <c r="E44" i="93"/>
  <c r="D44" i="93"/>
  <c r="C44" i="93"/>
  <c r="A44" i="93"/>
  <c r="E43" i="93"/>
  <c r="D43" i="93"/>
  <c r="C43" i="93"/>
  <c r="A43" i="93"/>
  <c r="E42" i="93"/>
  <c r="D42" i="93"/>
  <c r="C42" i="93"/>
  <c r="A42" i="93"/>
  <c r="E41" i="93"/>
  <c r="D41" i="93"/>
  <c r="C41" i="93"/>
  <c r="A41" i="93"/>
  <c r="E40" i="93"/>
  <c r="D40" i="93"/>
  <c r="C40" i="93"/>
  <c r="A40" i="93"/>
  <c r="E39" i="93"/>
  <c r="D39" i="93"/>
  <c r="C39" i="93"/>
  <c r="A39" i="93"/>
  <c r="E38" i="93"/>
  <c r="D38" i="93"/>
  <c r="C38" i="93"/>
  <c r="A38" i="93"/>
  <c r="E37" i="93"/>
  <c r="D37" i="93"/>
  <c r="C37" i="93"/>
  <c r="A37" i="93"/>
  <c r="E36" i="93"/>
  <c r="D36" i="93"/>
  <c r="C36" i="93"/>
  <c r="A36" i="93"/>
  <c r="E35" i="93"/>
  <c r="D35" i="93"/>
  <c r="C35" i="93"/>
  <c r="A35" i="93"/>
  <c r="E34" i="93"/>
  <c r="D34" i="93"/>
  <c r="C34" i="93"/>
  <c r="A34" i="93"/>
  <c r="E33" i="93"/>
  <c r="D33" i="93"/>
  <c r="C33" i="93"/>
  <c r="A33" i="93"/>
  <c r="E32" i="93"/>
  <c r="D32" i="93"/>
  <c r="C32" i="93"/>
  <c r="A32" i="93"/>
  <c r="E31" i="93"/>
  <c r="D31" i="93"/>
  <c r="C31" i="93"/>
  <c r="A31" i="93"/>
  <c r="E30" i="93"/>
  <c r="D30" i="93"/>
  <c r="C30" i="93"/>
  <c r="A30" i="93"/>
  <c r="E29" i="93"/>
  <c r="D29" i="93"/>
  <c r="C29" i="93"/>
  <c r="A29" i="93"/>
  <c r="E28" i="93"/>
  <c r="D28" i="93"/>
  <c r="C28" i="93"/>
  <c r="A28" i="93"/>
  <c r="E27" i="93"/>
  <c r="D27" i="93"/>
  <c r="C27" i="93"/>
  <c r="A27" i="93"/>
  <c r="E26" i="93"/>
  <c r="D26" i="93"/>
  <c r="C26" i="93"/>
  <c r="A26" i="93"/>
  <c r="E25" i="93"/>
  <c r="D25" i="93"/>
  <c r="C25" i="93"/>
  <c r="A25" i="93"/>
  <c r="E24" i="93"/>
  <c r="D24" i="93"/>
  <c r="C24" i="93"/>
  <c r="A24" i="93"/>
  <c r="E23" i="93"/>
  <c r="D23" i="93"/>
  <c r="C23" i="93"/>
  <c r="A23" i="93"/>
  <c r="E22" i="93"/>
  <c r="D22" i="93"/>
  <c r="C22" i="93"/>
  <c r="A22" i="93"/>
  <c r="E21" i="93"/>
  <c r="D21" i="93"/>
  <c r="C21" i="93"/>
  <c r="A21" i="93"/>
  <c r="E20" i="93"/>
  <c r="D20" i="93"/>
  <c r="C20" i="93"/>
  <c r="A20" i="93"/>
  <c r="E19" i="93"/>
  <c r="D19" i="93"/>
  <c r="C19" i="93"/>
  <c r="A19" i="93"/>
  <c r="E18" i="93"/>
  <c r="D18" i="93"/>
  <c r="C18" i="93"/>
  <c r="A18" i="93"/>
  <c r="E17" i="93"/>
  <c r="D17" i="93"/>
  <c r="C17" i="93"/>
  <c r="A17" i="93"/>
  <c r="E16" i="93"/>
  <c r="D16" i="93"/>
  <c r="C16" i="93"/>
  <c r="A16" i="93"/>
  <c r="E15" i="93"/>
  <c r="D15" i="93"/>
  <c r="C15" i="93"/>
  <c r="A15" i="93"/>
  <c r="E14" i="93"/>
  <c r="D14" i="93"/>
  <c r="C14" i="93"/>
  <c r="A14" i="93"/>
  <c r="E13" i="93"/>
  <c r="D13" i="93"/>
  <c r="C13" i="93"/>
  <c r="A13" i="93"/>
  <c r="E12" i="93"/>
  <c r="D12" i="93"/>
  <c r="C12" i="93"/>
  <c r="A12" i="93"/>
  <c r="E11" i="93"/>
  <c r="D11" i="93"/>
  <c r="C11" i="93"/>
  <c r="A11" i="93"/>
  <c r="E10" i="93"/>
  <c r="D10" i="93"/>
  <c r="C10" i="93"/>
  <c r="A10" i="93"/>
  <c r="E9" i="93"/>
  <c r="D9" i="93"/>
  <c r="C9" i="93"/>
  <c r="A9" i="93"/>
  <c r="E8" i="93"/>
  <c r="D8" i="93"/>
  <c r="C8" i="93"/>
  <c r="A8" i="93"/>
  <c r="E7" i="93"/>
  <c r="D7" i="93"/>
  <c r="C7" i="93"/>
  <c r="A7" i="93"/>
  <c r="E6" i="93"/>
  <c r="D6" i="93"/>
  <c r="C6" i="93"/>
  <c r="A6" i="93"/>
  <c r="E5" i="93"/>
  <c r="D5" i="93"/>
  <c r="C5" i="93"/>
  <c r="A5" i="93"/>
  <c r="E4" i="93"/>
  <c r="D4" i="93"/>
  <c r="C4" i="93"/>
  <c r="A4" i="93"/>
  <c r="J1" i="93"/>
  <c r="E2" i="93" s="1"/>
  <c r="E110" i="94"/>
  <c r="D110" i="94"/>
  <c r="C110" i="94"/>
  <c r="A110" i="94"/>
  <c r="E109" i="94"/>
  <c r="D109" i="94"/>
  <c r="C109" i="94"/>
  <c r="A109" i="94"/>
  <c r="E108" i="94"/>
  <c r="D108" i="94"/>
  <c r="C108" i="94"/>
  <c r="A108" i="94"/>
  <c r="E107" i="94"/>
  <c r="D107" i="94"/>
  <c r="C107" i="94"/>
  <c r="A107" i="94"/>
  <c r="E106" i="94"/>
  <c r="D106" i="94"/>
  <c r="C106" i="94"/>
  <c r="A106" i="94"/>
  <c r="E105" i="94"/>
  <c r="D105" i="94"/>
  <c r="C105" i="94"/>
  <c r="A105" i="94"/>
  <c r="E104" i="94"/>
  <c r="D104" i="94"/>
  <c r="C104" i="94"/>
  <c r="A104" i="94"/>
  <c r="E103" i="94"/>
  <c r="D103" i="94"/>
  <c r="C103" i="94"/>
  <c r="A103" i="94"/>
  <c r="E102" i="94"/>
  <c r="D102" i="94"/>
  <c r="C102" i="94"/>
  <c r="A102" i="94"/>
  <c r="E101" i="94"/>
  <c r="D101" i="94"/>
  <c r="C101" i="94"/>
  <c r="A101" i="94"/>
  <c r="E100" i="94"/>
  <c r="D100" i="94"/>
  <c r="C100" i="94"/>
  <c r="A100" i="94"/>
  <c r="E99" i="94"/>
  <c r="D99" i="94"/>
  <c r="C99" i="94"/>
  <c r="A99" i="94"/>
  <c r="E98" i="94"/>
  <c r="D98" i="94"/>
  <c r="C98" i="94"/>
  <c r="A98" i="94"/>
  <c r="E97" i="94"/>
  <c r="D97" i="94"/>
  <c r="C97" i="94"/>
  <c r="A97" i="94"/>
  <c r="E96" i="94"/>
  <c r="D96" i="94"/>
  <c r="C96" i="94"/>
  <c r="A96" i="94"/>
  <c r="E95" i="94"/>
  <c r="D95" i="94"/>
  <c r="C95" i="94"/>
  <c r="A95" i="94"/>
  <c r="E94" i="94"/>
  <c r="D94" i="94"/>
  <c r="C94" i="94"/>
  <c r="A94" i="94"/>
  <c r="E93" i="94"/>
  <c r="D93" i="94"/>
  <c r="C93" i="94"/>
  <c r="A93" i="94"/>
  <c r="E92" i="94"/>
  <c r="D92" i="94"/>
  <c r="C92" i="94"/>
  <c r="A92" i="94"/>
  <c r="E91" i="94"/>
  <c r="D91" i="94"/>
  <c r="C91" i="94"/>
  <c r="A91" i="94"/>
  <c r="E90" i="94"/>
  <c r="D90" i="94"/>
  <c r="C90" i="94"/>
  <c r="A90" i="94"/>
  <c r="E89" i="94"/>
  <c r="D89" i="94"/>
  <c r="C89" i="94"/>
  <c r="A89" i="94"/>
  <c r="E88" i="94"/>
  <c r="D88" i="94"/>
  <c r="C88" i="94"/>
  <c r="A88" i="94"/>
  <c r="E87" i="94"/>
  <c r="D87" i="94"/>
  <c r="C87" i="94"/>
  <c r="A87" i="94"/>
  <c r="E86" i="94"/>
  <c r="D86" i="94"/>
  <c r="C86" i="94"/>
  <c r="A86" i="94"/>
  <c r="E85" i="94"/>
  <c r="D85" i="94"/>
  <c r="C85" i="94"/>
  <c r="A85" i="94"/>
  <c r="E84" i="94"/>
  <c r="D84" i="94"/>
  <c r="C84" i="94"/>
  <c r="A84" i="94"/>
  <c r="E83" i="94"/>
  <c r="D83" i="94"/>
  <c r="C83" i="94"/>
  <c r="A83" i="94"/>
  <c r="E82" i="94"/>
  <c r="D82" i="94"/>
  <c r="C82" i="94"/>
  <c r="A82" i="94"/>
  <c r="E81" i="94"/>
  <c r="D81" i="94"/>
  <c r="C81" i="94"/>
  <c r="A81" i="94"/>
  <c r="E80" i="94"/>
  <c r="D80" i="94"/>
  <c r="C80" i="94"/>
  <c r="A80" i="94"/>
  <c r="E79" i="94"/>
  <c r="D79" i="94"/>
  <c r="C79" i="94"/>
  <c r="A79" i="94"/>
  <c r="E78" i="94"/>
  <c r="D78" i="94"/>
  <c r="C78" i="94"/>
  <c r="A78" i="94"/>
  <c r="E77" i="94"/>
  <c r="D77" i="94"/>
  <c r="C77" i="94"/>
  <c r="A77" i="94"/>
  <c r="E76" i="94"/>
  <c r="D76" i="94"/>
  <c r="C76" i="94"/>
  <c r="A76" i="94"/>
  <c r="E75" i="94"/>
  <c r="D75" i="94"/>
  <c r="C75" i="94"/>
  <c r="A75" i="94"/>
  <c r="E74" i="94"/>
  <c r="D74" i="94"/>
  <c r="C74" i="94"/>
  <c r="A74" i="94"/>
  <c r="E73" i="94"/>
  <c r="D73" i="94"/>
  <c r="C73" i="94"/>
  <c r="A73" i="94"/>
  <c r="E72" i="94"/>
  <c r="D72" i="94"/>
  <c r="C72" i="94"/>
  <c r="A72" i="94"/>
  <c r="E71" i="94"/>
  <c r="D71" i="94"/>
  <c r="C71" i="94"/>
  <c r="A71" i="94"/>
  <c r="E70" i="94"/>
  <c r="D70" i="94"/>
  <c r="C70" i="94"/>
  <c r="A70" i="94"/>
  <c r="E69" i="94"/>
  <c r="D69" i="94"/>
  <c r="C69" i="94"/>
  <c r="A69" i="94"/>
  <c r="E68" i="94"/>
  <c r="D68" i="94"/>
  <c r="C68" i="94"/>
  <c r="A68" i="94"/>
  <c r="E67" i="94"/>
  <c r="D67" i="94"/>
  <c r="C67" i="94"/>
  <c r="A67" i="94"/>
  <c r="E66" i="94"/>
  <c r="D66" i="94"/>
  <c r="C66" i="94"/>
  <c r="A66" i="94"/>
  <c r="E65" i="94"/>
  <c r="D65" i="94"/>
  <c r="C65" i="94"/>
  <c r="A65" i="94"/>
  <c r="E64" i="94"/>
  <c r="D64" i="94"/>
  <c r="C64" i="94"/>
  <c r="A64" i="94"/>
  <c r="E63" i="94"/>
  <c r="D63" i="94"/>
  <c r="C63" i="94"/>
  <c r="A63" i="94"/>
  <c r="E62" i="94"/>
  <c r="D62" i="94"/>
  <c r="C62" i="94"/>
  <c r="A62" i="94"/>
  <c r="E61" i="94"/>
  <c r="D61" i="94"/>
  <c r="C61" i="94"/>
  <c r="A61" i="94"/>
  <c r="E60" i="94"/>
  <c r="D60" i="94"/>
  <c r="C60" i="94"/>
  <c r="A60" i="94"/>
  <c r="E59" i="94"/>
  <c r="D59" i="94"/>
  <c r="C59" i="94"/>
  <c r="A59" i="94"/>
  <c r="E58" i="94"/>
  <c r="D58" i="94"/>
  <c r="C58" i="94"/>
  <c r="A58" i="94"/>
  <c r="E57" i="94"/>
  <c r="D57" i="94"/>
  <c r="C57" i="94"/>
  <c r="A57" i="94"/>
  <c r="E56" i="94"/>
  <c r="D56" i="94"/>
  <c r="C56" i="94"/>
  <c r="A56" i="94"/>
  <c r="E55" i="94"/>
  <c r="D55" i="94"/>
  <c r="C55" i="94"/>
  <c r="A55" i="94"/>
  <c r="E54" i="94"/>
  <c r="D54" i="94"/>
  <c r="C54" i="94"/>
  <c r="A54" i="94"/>
  <c r="E53" i="94"/>
  <c r="D53" i="94"/>
  <c r="C53" i="94"/>
  <c r="A53" i="94"/>
  <c r="E52" i="94"/>
  <c r="D52" i="94"/>
  <c r="C52" i="94"/>
  <c r="A52" i="94"/>
  <c r="E51" i="94"/>
  <c r="D51" i="94"/>
  <c r="C51" i="94"/>
  <c r="A51" i="94"/>
  <c r="E50" i="94"/>
  <c r="D50" i="94"/>
  <c r="C50" i="94"/>
  <c r="A50" i="94"/>
  <c r="E49" i="94"/>
  <c r="D49" i="94"/>
  <c r="C49" i="94"/>
  <c r="A49" i="94"/>
  <c r="E48" i="94"/>
  <c r="D48" i="94"/>
  <c r="C48" i="94"/>
  <c r="A48" i="94"/>
  <c r="E47" i="94"/>
  <c r="D47" i="94"/>
  <c r="C47" i="94"/>
  <c r="A47" i="94"/>
  <c r="E46" i="94"/>
  <c r="D46" i="94"/>
  <c r="C46" i="94"/>
  <c r="A46" i="94"/>
  <c r="E45" i="94"/>
  <c r="D45" i="94"/>
  <c r="C45" i="94"/>
  <c r="A45" i="94"/>
  <c r="E44" i="94"/>
  <c r="D44" i="94"/>
  <c r="C44" i="94"/>
  <c r="A44" i="94"/>
  <c r="E43" i="94"/>
  <c r="D43" i="94"/>
  <c r="C43" i="94"/>
  <c r="A43" i="94"/>
  <c r="E42" i="94"/>
  <c r="D42" i="94"/>
  <c r="C42" i="94"/>
  <c r="A42" i="94"/>
  <c r="E41" i="94"/>
  <c r="D41" i="94"/>
  <c r="C41" i="94"/>
  <c r="A41" i="94"/>
  <c r="E40" i="94"/>
  <c r="D40" i="94"/>
  <c r="C40" i="94"/>
  <c r="A40" i="94"/>
  <c r="E39" i="94"/>
  <c r="D39" i="94"/>
  <c r="C39" i="94"/>
  <c r="A39" i="94"/>
  <c r="E38" i="94"/>
  <c r="D38" i="94"/>
  <c r="C38" i="94"/>
  <c r="A38" i="94"/>
  <c r="E37" i="94"/>
  <c r="D37" i="94"/>
  <c r="C37" i="94"/>
  <c r="A37" i="94"/>
  <c r="E36" i="94"/>
  <c r="D36" i="94"/>
  <c r="C36" i="94"/>
  <c r="A36" i="94"/>
  <c r="E35" i="94"/>
  <c r="D35" i="94"/>
  <c r="C35" i="94"/>
  <c r="A35" i="94"/>
  <c r="E34" i="94"/>
  <c r="D34" i="94"/>
  <c r="C34" i="94"/>
  <c r="A34" i="94"/>
  <c r="E33" i="94"/>
  <c r="D33" i="94"/>
  <c r="C33" i="94"/>
  <c r="A33" i="94"/>
  <c r="E32" i="94"/>
  <c r="D32" i="94"/>
  <c r="C32" i="94"/>
  <c r="A32" i="94"/>
  <c r="E31" i="94"/>
  <c r="D31" i="94"/>
  <c r="C31" i="94"/>
  <c r="A31" i="94"/>
  <c r="E30" i="94"/>
  <c r="D30" i="94"/>
  <c r="C30" i="94"/>
  <c r="A30" i="94"/>
  <c r="E29" i="94"/>
  <c r="D29" i="94"/>
  <c r="C29" i="94"/>
  <c r="A29" i="94"/>
  <c r="E28" i="94"/>
  <c r="D28" i="94"/>
  <c r="C28" i="94"/>
  <c r="A28" i="94"/>
  <c r="E27" i="94"/>
  <c r="D27" i="94"/>
  <c r="C27" i="94"/>
  <c r="A27" i="94"/>
  <c r="E26" i="94"/>
  <c r="D26" i="94"/>
  <c r="C26" i="94"/>
  <c r="A26" i="94"/>
  <c r="E25" i="94"/>
  <c r="D25" i="94"/>
  <c r="C25" i="94"/>
  <c r="A25" i="94"/>
  <c r="E24" i="94"/>
  <c r="D24" i="94"/>
  <c r="C24" i="94"/>
  <c r="A24" i="94"/>
  <c r="E23" i="94"/>
  <c r="D23" i="94"/>
  <c r="C23" i="94"/>
  <c r="A23" i="94"/>
  <c r="E22" i="94"/>
  <c r="D22" i="94"/>
  <c r="C22" i="94"/>
  <c r="A22" i="94"/>
  <c r="E21" i="94"/>
  <c r="D21" i="94"/>
  <c r="C21" i="94"/>
  <c r="A21" i="94"/>
  <c r="E20" i="94"/>
  <c r="D20" i="94"/>
  <c r="C20" i="94"/>
  <c r="A20" i="94"/>
  <c r="E19" i="94"/>
  <c r="D19" i="94"/>
  <c r="C19" i="94"/>
  <c r="A19" i="94"/>
  <c r="E18" i="94"/>
  <c r="D18" i="94"/>
  <c r="C18" i="94"/>
  <c r="A18" i="94"/>
  <c r="E17" i="94"/>
  <c r="D17" i="94"/>
  <c r="C17" i="94"/>
  <c r="A17" i="94"/>
  <c r="E16" i="94"/>
  <c r="D16" i="94"/>
  <c r="C16" i="94"/>
  <c r="A16" i="94"/>
  <c r="E15" i="94"/>
  <c r="D15" i="94"/>
  <c r="C15" i="94"/>
  <c r="A15" i="94"/>
  <c r="E14" i="94"/>
  <c r="D14" i="94"/>
  <c r="C14" i="94"/>
  <c r="A14" i="94"/>
  <c r="E13" i="94"/>
  <c r="D13" i="94"/>
  <c r="C13" i="94"/>
  <c r="A13" i="94"/>
  <c r="E12" i="94"/>
  <c r="D12" i="94"/>
  <c r="C12" i="94"/>
  <c r="A12" i="94"/>
  <c r="E11" i="94"/>
  <c r="D11" i="94"/>
  <c r="C11" i="94"/>
  <c r="A11" i="94"/>
  <c r="E10" i="94"/>
  <c r="D10" i="94"/>
  <c r="C10" i="94"/>
  <c r="A10" i="94"/>
  <c r="E9" i="94"/>
  <c r="D9" i="94"/>
  <c r="C9" i="94"/>
  <c r="A9" i="94"/>
  <c r="E8" i="94"/>
  <c r="D8" i="94"/>
  <c r="C8" i="94"/>
  <c r="A8" i="94"/>
  <c r="E7" i="94"/>
  <c r="D7" i="94"/>
  <c r="C7" i="94"/>
  <c r="A7" i="94"/>
  <c r="E6" i="94"/>
  <c r="D6" i="94"/>
  <c r="C6" i="94"/>
  <c r="A6" i="94"/>
  <c r="E5" i="94"/>
  <c r="D5" i="94"/>
  <c r="C5" i="94"/>
  <c r="A5" i="94"/>
  <c r="E4" i="94"/>
  <c r="D4" i="94"/>
  <c r="C4" i="94"/>
  <c r="A4" i="94"/>
  <c r="J1" i="94"/>
  <c r="E2" i="94" s="1"/>
  <c r="E110" i="95"/>
  <c r="D110" i="95"/>
  <c r="C110" i="95"/>
  <c r="A110" i="95"/>
  <c r="E109" i="95"/>
  <c r="D109" i="95"/>
  <c r="C109" i="95"/>
  <c r="A109" i="95"/>
  <c r="E108" i="95"/>
  <c r="D108" i="95"/>
  <c r="C108" i="95"/>
  <c r="A108" i="95"/>
  <c r="E107" i="95"/>
  <c r="D107" i="95"/>
  <c r="C107" i="95"/>
  <c r="A107" i="95"/>
  <c r="E106" i="95"/>
  <c r="D106" i="95"/>
  <c r="C106" i="95"/>
  <c r="A106" i="95"/>
  <c r="E105" i="95"/>
  <c r="D105" i="95"/>
  <c r="C105" i="95"/>
  <c r="A105" i="95"/>
  <c r="E104" i="95"/>
  <c r="D104" i="95"/>
  <c r="C104" i="95"/>
  <c r="A104" i="95"/>
  <c r="E103" i="95"/>
  <c r="D103" i="95"/>
  <c r="C103" i="95"/>
  <c r="A103" i="95"/>
  <c r="E102" i="95"/>
  <c r="D102" i="95"/>
  <c r="C102" i="95"/>
  <c r="A102" i="95"/>
  <c r="E101" i="95"/>
  <c r="D101" i="95"/>
  <c r="C101" i="95"/>
  <c r="A101" i="95"/>
  <c r="E100" i="95"/>
  <c r="D100" i="95"/>
  <c r="C100" i="95"/>
  <c r="A100" i="95"/>
  <c r="E99" i="95"/>
  <c r="D99" i="95"/>
  <c r="C99" i="95"/>
  <c r="A99" i="95"/>
  <c r="E98" i="95"/>
  <c r="D98" i="95"/>
  <c r="C98" i="95"/>
  <c r="A98" i="95"/>
  <c r="E97" i="95"/>
  <c r="D97" i="95"/>
  <c r="C97" i="95"/>
  <c r="A97" i="95"/>
  <c r="E96" i="95"/>
  <c r="D96" i="95"/>
  <c r="C96" i="95"/>
  <c r="A96" i="95"/>
  <c r="E95" i="95"/>
  <c r="D95" i="95"/>
  <c r="C95" i="95"/>
  <c r="A95" i="95"/>
  <c r="E94" i="95"/>
  <c r="D94" i="95"/>
  <c r="C94" i="95"/>
  <c r="A94" i="95"/>
  <c r="E93" i="95"/>
  <c r="D93" i="95"/>
  <c r="C93" i="95"/>
  <c r="A93" i="95"/>
  <c r="E92" i="95"/>
  <c r="D92" i="95"/>
  <c r="C92" i="95"/>
  <c r="A92" i="95"/>
  <c r="E91" i="95"/>
  <c r="D91" i="95"/>
  <c r="C91" i="95"/>
  <c r="A91" i="95"/>
  <c r="E90" i="95"/>
  <c r="D90" i="95"/>
  <c r="C90" i="95"/>
  <c r="A90" i="95"/>
  <c r="E89" i="95"/>
  <c r="D89" i="95"/>
  <c r="C89" i="95"/>
  <c r="A89" i="95"/>
  <c r="E88" i="95"/>
  <c r="D88" i="95"/>
  <c r="C88" i="95"/>
  <c r="A88" i="95"/>
  <c r="E87" i="95"/>
  <c r="D87" i="95"/>
  <c r="C87" i="95"/>
  <c r="A87" i="95"/>
  <c r="E86" i="95"/>
  <c r="D86" i="95"/>
  <c r="C86" i="95"/>
  <c r="A86" i="95"/>
  <c r="E85" i="95"/>
  <c r="D85" i="95"/>
  <c r="C85" i="95"/>
  <c r="A85" i="95"/>
  <c r="E84" i="95"/>
  <c r="D84" i="95"/>
  <c r="C84" i="95"/>
  <c r="A84" i="95"/>
  <c r="E83" i="95"/>
  <c r="D83" i="95"/>
  <c r="C83" i="95"/>
  <c r="A83" i="95"/>
  <c r="E82" i="95"/>
  <c r="D82" i="95"/>
  <c r="C82" i="95"/>
  <c r="A82" i="95"/>
  <c r="E81" i="95"/>
  <c r="D81" i="95"/>
  <c r="C81" i="95"/>
  <c r="A81" i="95"/>
  <c r="E80" i="95"/>
  <c r="D80" i="95"/>
  <c r="C80" i="95"/>
  <c r="A80" i="95"/>
  <c r="E79" i="95"/>
  <c r="D79" i="95"/>
  <c r="C79" i="95"/>
  <c r="A79" i="95"/>
  <c r="E78" i="95"/>
  <c r="D78" i="95"/>
  <c r="C78" i="95"/>
  <c r="A78" i="95"/>
  <c r="E77" i="95"/>
  <c r="D77" i="95"/>
  <c r="C77" i="95"/>
  <c r="A77" i="95"/>
  <c r="E76" i="95"/>
  <c r="D76" i="95"/>
  <c r="C76" i="95"/>
  <c r="A76" i="95"/>
  <c r="E75" i="95"/>
  <c r="D75" i="95"/>
  <c r="C75" i="95"/>
  <c r="A75" i="95"/>
  <c r="E74" i="95"/>
  <c r="D74" i="95"/>
  <c r="C74" i="95"/>
  <c r="A74" i="95"/>
  <c r="E73" i="95"/>
  <c r="D73" i="95"/>
  <c r="C73" i="95"/>
  <c r="A73" i="95"/>
  <c r="E72" i="95"/>
  <c r="D72" i="95"/>
  <c r="C72" i="95"/>
  <c r="A72" i="95"/>
  <c r="E71" i="95"/>
  <c r="D71" i="95"/>
  <c r="C71" i="95"/>
  <c r="A71" i="95"/>
  <c r="E70" i="95"/>
  <c r="D70" i="95"/>
  <c r="C70" i="95"/>
  <c r="A70" i="95"/>
  <c r="E69" i="95"/>
  <c r="D69" i="95"/>
  <c r="C69" i="95"/>
  <c r="A69" i="95"/>
  <c r="E68" i="95"/>
  <c r="D68" i="95"/>
  <c r="C68" i="95"/>
  <c r="A68" i="95"/>
  <c r="E67" i="95"/>
  <c r="D67" i="95"/>
  <c r="C67" i="95"/>
  <c r="A67" i="95"/>
  <c r="E66" i="95"/>
  <c r="D66" i="95"/>
  <c r="C66" i="95"/>
  <c r="A66" i="95"/>
  <c r="E65" i="95"/>
  <c r="D65" i="95"/>
  <c r="C65" i="95"/>
  <c r="A65" i="95"/>
  <c r="E64" i="95"/>
  <c r="D64" i="95"/>
  <c r="C64" i="95"/>
  <c r="A64" i="95"/>
  <c r="E63" i="95"/>
  <c r="D63" i="95"/>
  <c r="C63" i="95"/>
  <c r="A63" i="95"/>
  <c r="E62" i="95"/>
  <c r="D62" i="95"/>
  <c r="C62" i="95"/>
  <c r="A62" i="95"/>
  <c r="E61" i="95"/>
  <c r="D61" i="95"/>
  <c r="C61" i="95"/>
  <c r="A61" i="95"/>
  <c r="E60" i="95"/>
  <c r="D60" i="95"/>
  <c r="C60" i="95"/>
  <c r="A60" i="95"/>
  <c r="E59" i="95"/>
  <c r="D59" i="95"/>
  <c r="C59" i="95"/>
  <c r="A59" i="95"/>
  <c r="E58" i="95"/>
  <c r="D58" i="95"/>
  <c r="C58" i="95"/>
  <c r="A58" i="95"/>
  <c r="E57" i="95"/>
  <c r="D57" i="95"/>
  <c r="C57" i="95"/>
  <c r="A57" i="95"/>
  <c r="E56" i="95"/>
  <c r="D56" i="95"/>
  <c r="C56" i="95"/>
  <c r="A56" i="95"/>
  <c r="E55" i="95"/>
  <c r="D55" i="95"/>
  <c r="C55" i="95"/>
  <c r="A55" i="95"/>
  <c r="E54" i="95"/>
  <c r="D54" i="95"/>
  <c r="C54" i="95"/>
  <c r="A54" i="95"/>
  <c r="E53" i="95"/>
  <c r="D53" i="95"/>
  <c r="C53" i="95"/>
  <c r="A53" i="95"/>
  <c r="E52" i="95"/>
  <c r="D52" i="95"/>
  <c r="C52" i="95"/>
  <c r="A52" i="95"/>
  <c r="E51" i="95"/>
  <c r="D51" i="95"/>
  <c r="C51" i="95"/>
  <c r="A51" i="95"/>
  <c r="E50" i="95"/>
  <c r="D50" i="95"/>
  <c r="C50" i="95"/>
  <c r="A50" i="95"/>
  <c r="E49" i="95"/>
  <c r="D49" i="95"/>
  <c r="C49" i="95"/>
  <c r="A49" i="95"/>
  <c r="E48" i="95"/>
  <c r="D48" i="95"/>
  <c r="C48" i="95"/>
  <c r="A48" i="95"/>
  <c r="E47" i="95"/>
  <c r="D47" i="95"/>
  <c r="C47" i="95"/>
  <c r="A47" i="95"/>
  <c r="E46" i="95"/>
  <c r="D46" i="95"/>
  <c r="C46" i="95"/>
  <c r="A46" i="95"/>
  <c r="E45" i="95"/>
  <c r="D45" i="95"/>
  <c r="C45" i="95"/>
  <c r="A45" i="95"/>
  <c r="E44" i="95"/>
  <c r="D44" i="95"/>
  <c r="C44" i="95"/>
  <c r="A44" i="95"/>
  <c r="E43" i="95"/>
  <c r="D43" i="95"/>
  <c r="C43" i="95"/>
  <c r="A43" i="95"/>
  <c r="E42" i="95"/>
  <c r="D42" i="95"/>
  <c r="C42" i="95"/>
  <c r="A42" i="95"/>
  <c r="E41" i="95"/>
  <c r="D41" i="95"/>
  <c r="C41" i="95"/>
  <c r="A41" i="95"/>
  <c r="E40" i="95"/>
  <c r="D40" i="95"/>
  <c r="C40" i="95"/>
  <c r="A40" i="95"/>
  <c r="E39" i="95"/>
  <c r="D39" i="95"/>
  <c r="C39" i="95"/>
  <c r="A39" i="95"/>
  <c r="E38" i="95"/>
  <c r="D38" i="95"/>
  <c r="C38" i="95"/>
  <c r="A38" i="95"/>
  <c r="E37" i="95"/>
  <c r="D37" i="95"/>
  <c r="C37" i="95"/>
  <c r="A37" i="95"/>
  <c r="E36" i="95"/>
  <c r="D36" i="95"/>
  <c r="C36" i="95"/>
  <c r="A36" i="95"/>
  <c r="E35" i="95"/>
  <c r="D35" i="95"/>
  <c r="C35" i="95"/>
  <c r="A35" i="95"/>
  <c r="E34" i="95"/>
  <c r="D34" i="95"/>
  <c r="C34" i="95"/>
  <c r="A34" i="95"/>
  <c r="E33" i="95"/>
  <c r="D33" i="95"/>
  <c r="C33" i="95"/>
  <c r="A33" i="95"/>
  <c r="E32" i="95"/>
  <c r="D32" i="95"/>
  <c r="C32" i="95"/>
  <c r="A32" i="95"/>
  <c r="E31" i="95"/>
  <c r="D31" i="95"/>
  <c r="C31" i="95"/>
  <c r="A31" i="95"/>
  <c r="E30" i="95"/>
  <c r="D30" i="95"/>
  <c r="C30" i="95"/>
  <c r="A30" i="95"/>
  <c r="E29" i="95"/>
  <c r="D29" i="95"/>
  <c r="C29" i="95"/>
  <c r="A29" i="95"/>
  <c r="E28" i="95"/>
  <c r="D28" i="95"/>
  <c r="C28" i="95"/>
  <c r="A28" i="95"/>
  <c r="E27" i="95"/>
  <c r="D27" i="95"/>
  <c r="C27" i="95"/>
  <c r="A27" i="95"/>
  <c r="E26" i="95"/>
  <c r="D26" i="95"/>
  <c r="C26" i="95"/>
  <c r="A26" i="95"/>
  <c r="E25" i="95"/>
  <c r="D25" i="95"/>
  <c r="C25" i="95"/>
  <c r="A25" i="95"/>
  <c r="E24" i="95"/>
  <c r="D24" i="95"/>
  <c r="C24" i="95"/>
  <c r="A24" i="95"/>
  <c r="E23" i="95"/>
  <c r="D23" i="95"/>
  <c r="C23" i="95"/>
  <c r="A23" i="95"/>
  <c r="E22" i="95"/>
  <c r="D22" i="95"/>
  <c r="C22" i="95"/>
  <c r="A22" i="95"/>
  <c r="E21" i="95"/>
  <c r="D21" i="95"/>
  <c r="C21" i="95"/>
  <c r="A21" i="95"/>
  <c r="E20" i="95"/>
  <c r="D20" i="95"/>
  <c r="C20" i="95"/>
  <c r="A20" i="95"/>
  <c r="E19" i="95"/>
  <c r="D19" i="95"/>
  <c r="C19" i="95"/>
  <c r="A19" i="95"/>
  <c r="E18" i="95"/>
  <c r="D18" i="95"/>
  <c r="C18" i="95"/>
  <c r="A18" i="95"/>
  <c r="E17" i="95"/>
  <c r="D17" i="95"/>
  <c r="C17" i="95"/>
  <c r="A17" i="95"/>
  <c r="E16" i="95"/>
  <c r="D16" i="95"/>
  <c r="C16" i="95"/>
  <c r="A16" i="95"/>
  <c r="E15" i="95"/>
  <c r="D15" i="95"/>
  <c r="C15" i="95"/>
  <c r="A15" i="95"/>
  <c r="E14" i="95"/>
  <c r="D14" i="95"/>
  <c r="C14" i="95"/>
  <c r="A14" i="95"/>
  <c r="E13" i="95"/>
  <c r="D13" i="95"/>
  <c r="C13" i="95"/>
  <c r="A13" i="95"/>
  <c r="E12" i="95"/>
  <c r="D12" i="95"/>
  <c r="C12" i="95"/>
  <c r="A12" i="95"/>
  <c r="E11" i="95"/>
  <c r="D11" i="95"/>
  <c r="C11" i="95"/>
  <c r="A11" i="95"/>
  <c r="E10" i="95"/>
  <c r="D10" i="95"/>
  <c r="C10" i="95"/>
  <c r="A10" i="95"/>
  <c r="E9" i="95"/>
  <c r="D9" i="95"/>
  <c r="C9" i="95"/>
  <c r="A9" i="95"/>
  <c r="E8" i="95"/>
  <c r="D8" i="95"/>
  <c r="C8" i="95"/>
  <c r="A8" i="95"/>
  <c r="E7" i="95"/>
  <c r="D7" i="95"/>
  <c r="C7" i="95"/>
  <c r="A7" i="95"/>
  <c r="E6" i="95"/>
  <c r="D6" i="95"/>
  <c r="C6" i="95"/>
  <c r="A6" i="95"/>
  <c r="E5" i="95"/>
  <c r="D5" i="95"/>
  <c r="C5" i="95"/>
  <c r="A5" i="95"/>
  <c r="E4" i="95"/>
  <c r="D4" i="95"/>
  <c r="C4" i="95"/>
  <c r="A4" i="95"/>
  <c r="J1" i="95"/>
  <c r="E2" i="95" s="1"/>
  <c r="E110" i="96"/>
  <c r="D110" i="96"/>
  <c r="C110" i="96"/>
  <c r="A110" i="96"/>
  <c r="E109" i="96"/>
  <c r="D109" i="96"/>
  <c r="C109" i="96"/>
  <c r="A109" i="96"/>
  <c r="E108" i="96"/>
  <c r="D108" i="96"/>
  <c r="C108" i="96"/>
  <c r="A108" i="96"/>
  <c r="E107" i="96"/>
  <c r="D107" i="96"/>
  <c r="C107" i="96"/>
  <c r="A107" i="96"/>
  <c r="E106" i="96"/>
  <c r="D106" i="96"/>
  <c r="C106" i="96"/>
  <c r="A106" i="96"/>
  <c r="E105" i="96"/>
  <c r="D105" i="96"/>
  <c r="C105" i="96"/>
  <c r="A105" i="96"/>
  <c r="E104" i="96"/>
  <c r="D104" i="96"/>
  <c r="C104" i="96"/>
  <c r="A104" i="96"/>
  <c r="E103" i="96"/>
  <c r="D103" i="96"/>
  <c r="C103" i="96"/>
  <c r="A103" i="96"/>
  <c r="E102" i="96"/>
  <c r="D102" i="96"/>
  <c r="C102" i="96"/>
  <c r="A102" i="96"/>
  <c r="E101" i="96"/>
  <c r="D101" i="96"/>
  <c r="C101" i="96"/>
  <c r="A101" i="96"/>
  <c r="E100" i="96"/>
  <c r="D100" i="96"/>
  <c r="C100" i="96"/>
  <c r="A100" i="96"/>
  <c r="E99" i="96"/>
  <c r="D99" i="96"/>
  <c r="C99" i="96"/>
  <c r="A99" i="96"/>
  <c r="E98" i="96"/>
  <c r="D98" i="96"/>
  <c r="C98" i="96"/>
  <c r="A98" i="96"/>
  <c r="E97" i="96"/>
  <c r="D97" i="96"/>
  <c r="C97" i="96"/>
  <c r="A97" i="96"/>
  <c r="E96" i="96"/>
  <c r="D96" i="96"/>
  <c r="C96" i="96"/>
  <c r="A96" i="96"/>
  <c r="E95" i="96"/>
  <c r="D95" i="96"/>
  <c r="C95" i="96"/>
  <c r="A95" i="96"/>
  <c r="E94" i="96"/>
  <c r="D94" i="96"/>
  <c r="C94" i="96"/>
  <c r="A94" i="96"/>
  <c r="E93" i="96"/>
  <c r="D93" i="96"/>
  <c r="C93" i="96"/>
  <c r="A93" i="96"/>
  <c r="E92" i="96"/>
  <c r="D92" i="96"/>
  <c r="C92" i="96"/>
  <c r="A92" i="96"/>
  <c r="E91" i="96"/>
  <c r="D91" i="96"/>
  <c r="C91" i="96"/>
  <c r="A91" i="96"/>
  <c r="E90" i="96"/>
  <c r="D90" i="96"/>
  <c r="C90" i="96"/>
  <c r="A90" i="96"/>
  <c r="E89" i="96"/>
  <c r="D89" i="96"/>
  <c r="C89" i="96"/>
  <c r="A89" i="96"/>
  <c r="E88" i="96"/>
  <c r="D88" i="96"/>
  <c r="C88" i="96"/>
  <c r="A88" i="96"/>
  <c r="E87" i="96"/>
  <c r="D87" i="96"/>
  <c r="C87" i="96"/>
  <c r="A87" i="96"/>
  <c r="E86" i="96"/>
  <c r="D86" i="96"/>
  <c r="C86" i="96"/>
  <c r="A86" i="96"/>
  <c r="E85" i="96"/>
  <c r="D85" i="96"/>
  <c r="C85" i="96"/>
  <c r="A85" i="96"/>
  <c r="E84" i="96"/>
  <c r="D84" i="96"/>
  <c r="C84" i="96"/>
  <c r="A84" i="96"/>
  <c r="E83" i="96"/>
  <c r="D83" i="96"/>
  <c r="C83" i="96"/>
  <c r="A83" i="96"/>
  <c r="E82" i="96"/>
  <c r="D82" i="96"/>
  <c r="C82" i="96"/>
  <c r="A82" i="96"/>
  <c r="E81" i="96"/>
  <c r="D81" i="96"/>
  <c r="C81" i="96"/>
  <c r="A81" i="96"/>
  <c r="E80" i="96"/>
  <c r="D80" i="96"/>
  <c r="C80" i="96"/>
  <c r="A80" i="96"/>
  <c r="E79" i="96"/>
  <c r="D79" i="96"/>
  <c r="C79" i="96"/>
  <c r="A79" i="96"/>
  <c r="E78" i="96"/>
  <c r="D78" i="96"/>
  <c r="C78" i="96"/>
  <c r="A78" i="96"/>
  <c r="E77" i="96"/>
  <c r="D77" i="96"/>
  <c r="C77" i="96"/>
  <c r="A77" i="96"/>
  <c r="E76" i="96"/>
  <c r="D76" i="96"/>
  <c r="C76" i="96"/>
  <c r="A76" i="96"/>
  <c r="E75" i="96"/>
  <c r="D75" i="96"/>
  <c r="C75" i="96"/>
  <c r="A75" i="96"/>
  <c r="E74" i="96"/>
  <c r="D74" i="96"/>
  <c r="C74" i="96"/>
  <c r="A74" i="96"/>
  <c r="E73" i="96"/>
  <c r="D73" i="96"/>
  <c r="C73" i="96"/>
  <c r="A73" i="96"/>
  <c r="E72" i="96"/>
  <c r="D72" i="96"/>
  <c r="C72" i="96"/>
  <c r="A72" i="96"/>
  <c r="E71" i="96"/>
  <c r="D71" i="96"/>
  <c r="C71" i="96"/>
  <c r="A71" i="96"/>
  <c r="E70" i="96"/>
  <c r="D70" i="96"/>
  <c r="C70" i="96"/>
  <c r="A70" i="96"/>
  <c r="E69" i="96"/>
  <c r="D69" i="96"/>
  <c r="C69" i="96"/>
  <c r="A69" i="96"/>
  <c r="E68" i="96"/>
  <c r="D68" i="96"/>
  <c r="C68" i="96"/>
  <c r="A68" i="96"/>
  <c r="E67" i="96"/>
  <c r="D67" i="96"/>
  <c r="C67" i="96"/>
  <c r="A67" i="96"/>
  <c r="E66" i="96"/>
  <c r="D66" i="96"/>
  <c r="C66" i="96"/>
  <c r="A66" i="96"/>
  <c r="E65" i="96"/>
  <c r="D65" i="96"/>
  <c r="C65" i="96"/>
  <c r="A65" i="96"/>
  <c r="E64" i="96"/>
  <c r="D64" i="96"/>
  <c r="C64" i="96"/>
  <c r="A64" i="96"/>
  <c r="E63" i="96"/>
  <c r="D63" i="96"/>
  <c r="C63" i="96"/>
  <c r="A63" i="96"/>
  <c r="E62" i="96"/>
  <c r="D62" i="96"/>
  <c r="C62" i="96"/>
  <c r="A62" i="96"/>
  <c r="E61" i="96"/>
  <c r="D61" i="96"/>
  <c r="C61" i="96"/>
  <c r="A61" i="96"/>
  <c r="E60" i="96"/>
  <c r="D60" i="96"/>
  <c r="C60" i="96"/>
  <c r="A60" i="96"/>
  <c r="E59" i="96"/>
  <c r="D59" i="96"/>
  <c r="C59" i="96"/>
  <c r="A59" i="96"/>
  <c r="E58" i="96"/>
  <c r="D58" i="96"/>
  <c r="C58" i="96"/>
  <c r="A58" i="96"/>
  <c r="E57" i="96"/>
  <c r="D57" i="96"/>
  <c r="C57" i="96"/>
  <c r="A57" i="96"/>
  <c r="E56" i="96"/>
  <c r="D56" i="96"/>
  <c r="C56" i="96"/>
  <c r="A56" i="96"/>
  <c r="E55" i="96"/>
  <c r="D55" i="96"/>
  <c r="C55" i="96"/>
  <c r="A55" i="96"/>
  <c r="E54" i="96"/>
  <c r="D54" i="96"/>
  <c r="C54" i="96"/>
  <c r="A54" i="96"/>
  <c r="E53" i="96"/>
  <c r="D53" i="96"/>
  <c r="C53" i="96"/>
  <c r="A53" i="96"/>
  <c r="E52" i="96"/>
  <c r="D52" i="96"/>
  <c r="C52" i="96"/>
  <c r="A52" i="96"/>
  <c r="E51" i="96"/>
  <c r="D51" i="96"/>
  <c r="C51" i="96"/>
  <c r="A51" i="96"/>
  <c r="E50" i="96"/>
  <c r="D50" i="96"/>
  <c r="C50" i="96"/>
  <c r="A50" i="96"/>
  <c r="E49" i="96"/>
  <c r="D49" i="96"/>
  <c r="C49" i="96"/>
  <c r="A49" i="96"/>
  <c r="E48" i="96"/>
  <c r="D48" i="96"/>
  <c r="C48" i="96"/>
  <c r="A48" i="96"/>
  <c r="E47" i="96"/>
  <c r="D47" i="96"/>
  <c r="C47" i="96"/>
  <c r="A47" i="96"/>
  <c r="E46" i="96"/>
  <c r="D46" i="96"/>
  <c r="C46" i="96"/>
  <c r="A46" i="96"/>
  <c r="E45" i="96"/>
  <c r="D45" i="96"/>
  <c r="C45" i="96"/>
  <c r="A45" i="96"/>
  <c r="E44" i="96"/>
  <c r="D44" i="96"/>
  <c r="C44" i="96"/>
  <c r="A44" i="96"/>
  <c r="E43" i="96"/>
  <c r="D43" i="96"/>
  <c r="C43" i="96"/>
  <c r="A43" i="96"/>
  <c r="E42" i="96"/>
  <c r="D42" i="96"/>
  <c r="C42" i="96"/>
  <c r="A42" i="96"/>
  <c r="E41" i="96"/>
  <c r="D41" i="96"/>
  <c r="C41" i="96"/>
  <c r="A41" i="96"/>
  <c r="E40" i="96"/>
  <c r="D40" i="96"/>
  <c r="C40" i="96"/>
  <c r="A40" i="96"/>
  <c r="E39" i="96"/>
  <c r="D39" i="96"/>
  <c r="C39" i="96"/>
  <c r="A39" i="96"/>
  <c r="E38" i="96"/>
  <c r="D38" i="96"/>
  <c r="C38" i="96"/>
  <c r="A38" i="96"/>
  <c r="E37" i="96"/>
  <c r="D37" i="96"/>
  <c r="C37" i="96"/>
  <c r="A37" i="96"/>
  <c r="E36" i="96"/>
  <c r="D36" i="96"/>
  <c r="C36" i="96"/>
  <c r="A36" i="96"/>
  <c r="E35" i="96"/>
  <c r="D35" i="96"/>
  <c r="C35" i="96"/>
  <c r="A35" i="96"/>
  <c r="E34" i="96"/>
  <c r="D34" i="96"/>
  <c r="C34" i="96"/>
  <c r="A34" i="96"/>
  <c r="E33" i="96"/>
  <c r="D33" i="96"/>
  <c r="C33" i="96"/>
  <c r="A33" i="96"/>
  <c r="E32" i="96"/>
  <c r="D32" i="96"/>
  <c r="C32" i="96"/>
  <c r="A32" i="96"/>
  <c r="E31" i="96"/>
  <c r="D31" i="96"/>
  <c r="C31" i="96"/>
  <c r="A31" i="96"/>
  <c r="E30" i="96"/>
  <c r="D30" i="96"/>
  <c r="C30" i="96"/>
  <c r="A30" i="96"/>
  <c r="E29" i="96"/>
  <c r="D29" i="96"/>
  <c r="C29" i="96"/>
  <c r="A29" i="96"/>
  <c r="E28" i="96"/>
  <c r="D28" i="96"/>
  <c r="C28" i="96"/>
  <c r="A28" i="96"/>
  <c r="E27" i="96"/>
  <c r="D27" i="96"/>
  <c r="C27" i="96"/>
  <c r="A27" i="96"/>
  <c r="E26" i="96"/>
  <c r="D26" i="96"/>
  <c r="C26" i="96"/>
  <c r="A26" i="96"/>
  <c r="E25" i="96"/>
  <c r="D25" i="96"/>
  <c r="C25" i="96"/>
  <c r="A25" i="96"/>
  <c r="E24" i="96"/>
  <c r="D24" i="96"/>
  <c r="C24" i="96"/>
  <c r="A24" i="96"/>
  <c r="E23" i="96"/>
  <c r="D23" i="96"/>
  <c r="C23" i="96"/>
  <c r="A23" i="96"/>
  <c r="E22" i="96"/>
  <c r="D22" i="96"/>
  <c r="C22" i="96"/>
  <c r="A22" i="96"/>
  <c r="E21" i="96"/>
  <c r="D21" i="96"/>
  <c r="C21" i="96"/>
  <c r="A21" i="96"/>
  <c r="E20" i="96"/>
  <c r="D20" i="96"/>
  <c r="C20" i="96"/>
  <c r="A20" i="96"/>
  <c r="E19" i="96"/>
  <c r="D19" i="96"/>
  <c r="C19" i="96"/>
  <c r="A19" i="96"/>
  <c r="E18" i="96"/>
  <c r="D18" i="96"/>
  <c r="C18" i="96"/>
  <c r="A18" i="96"/>
  <c r="E17" i="96"/>
  <c r="D17" i="96"/>
  <c r="C17" i="96"/>
  <c r="A17" i="96"/>
  <c r="E16" i="96"/>
  <c r="D16" i="96"/>
  <c r="C16" i="96"/>
  <c r="A16" i="96"/>
  <c r="E15" i="96"/>
  <c r="D15" i="96"/>
  <c r="C15" i="96"/>
  <c r="A15" i="96"/>
  <c r="E14" i="96"/>
  <c r="D14" i="96"/>
  <c r="C14" i="96"/>
  <c r="A14" i="96"/>
  <c r="E13" i="96"/>
  <c r="D13" i="96"/>
  <c r="C13" i="96"/>
  <c r="A13" i="96"/>
  <c r="E12" i="96"/>
  <c r="D12" i="96"/>
  <c r="C12" i="96"/>
  <c r="A12" i="96"/>
  <c r="E11" i="96"/>
  <c r="D11" i="96"/>
  <c r="C11" i="96"/>
  <c r="A11" i="96"/>
  <c r="E10" i="96"/>
  <c r="D10" i="96"/>
  <c r="C10" i="96"/>
  <c r="A10" i="96"/>
  <c r="E9" i="96"/>
  <c r="D9" i="96"/>
  <c r="C9" i="96"/>
  <c r="A9" i="96"/>
  <c r="E8" i="96"/>
  <c r="D8" i="96"/>
  <c r="C8" i="96"/>
  <c r="A8" i="96"/>
  <c r="E7" i="96"/>
  <c r="D7" i="96"/>
  <c r="C7" i="96"/>
  <c r="A7" i="96"/>
  <c r="E6" i="96"/>
  <c r="D6" i="96"/>
  <c r="C6" i="96"/>
  <c r="A6" i="96"/>
  <c r="E5" i="96"/>
  <c r="D5" i="96"/>
  <c r="C5" i="96"/>
  <c r="A5" i="96"/>
  <c r="E4" i="96"/>
  <c r="D4" i="96"/>
  <c r="C4" i="96"/>
  <c r="A4" i="96"/>
  <c r="J1" i="96"/>
  <c r="E110" i="97"/>
  <c r="D110" i="97"/>
  <c r="C110" i="97"/>
  <c r="A110" i="97"/>
  <c r="E109" i="97"/>
  <c r="D109" i="97"/>
  <c r="C109" i="97"/>
  <c r="A109" i="97"/>
  <c r="E108" i="97"/>
  <c r="D108" i="97"/>
  <c r="C108" i="97"/>
  <c r="A108" i="97"/>
  <c r="E107" i="97"/>
  <c r="D107" i="97"/>
  <c r="C107" i="97"/>
  <c r="A107" i="97"/>
  <c r="E106" i="97"/>
  <c r="D106" i="97"/>
  <c r="C106" i="97"/>
  <c r="A106" i="97"/>
  <c r="E105" i="97"/>
  <c r="D105" i="97"/>
  <c r="C105" i="97"/>
  <c r="A105" i="97"/>
  <c r="E104" i="97"/>
  <c r="D104" i="97"/>
  <c r="C104" i="97"/>
  <c r="A104" i="97"/>
  <c r="E103" i="97"/>
  <c r="D103" i="97"/>
  <c r="C103" i="97"/>
  <c r="A103" i="97"/>
  <c r="E102" i="97"/>
  <c r="D102" i="97"/>
  <c r="C102" i="97"/>
  <c r="A102" i="97"/>
  <c r="E101" i="97"/>
  <c r="D101" i="97"/>
  <c r="C101" i="97"/>
  <c r="A101" i="97"/>
  <c r="E100" i="97"/>
  <c r="D100" i="97"/>
  <c r="C100" i="97"/>
  <c r="A100" i="97"/>
  <c r="E99" i="97"/>
  <c r="D99" i="97"/>
  <c r="C99" i="97"/>
  <c r="A99" i="97"/>
  <c r="E98" i="97"/>
  <c r="D98" i="97"/>
  <c r="C98" i="97"/>
  <c r="A98" i="97"/>
  <c r="E97" i="97"/>
  <c r="D97" i="97"/>
  <c r="C97" i="97"/>
  <c r="A97" i="97"/>
  <c r="E96" i="97"/>
  <c r="D96" i="97"/>
  <c r="C96" i="97"/>
  <c r="A96" i="97"/>
  <c r="E95" i="97"/>
  <c r="D95" i="97"/>
  <c r="C95" i="97"/>
  <c r="A95" i="97"/>
  <c r="E94" i="97"/>
  <c r="D94" i="97"/>
  <c r="C94" i="97"/>
  <c r="A94" i="97"/>
  <c r="E93" i="97"/>
  <c r="D93" i="97"/>
  <c r="C93" i="97"/>
  <c r="A93" i="97"/>
  <c r="E92" i="97"/>
  <c r="D92" i="97"/>
  <c r="C92" i="97"/>
  <c r="A92" i="97"/>
  <c r="E91" i="97"/>
  <c r="D91" i="97"/>
  <c r="C91" i="97"/>
  <c r="A91" i="97"/>
  <c r="E90" i="97"/>
  <c r="D90" i="97"/>
  <c r="C90" i="97"/>
  <c r="A90" i="97"/>
  <c r="E89" i="97"/>
  <c r="D89" i="97"/>
  <c r="C89" i="97"/>
  <c r="A89" i="97"/>
  <c r="E88" i="97"/>
  <c r="D88" i="97"/>
  <c r="C88" i="97"/>
  <c r="A88" i="97"/>
  <c r="E87" i="97"/>
  <c r="D87" i="97"/>
  <c r="C87" i="97"/>
  <c r="A87" i="97"/>
  <c r="E86" i="97"/>
  <c r="D86" i="97"/>
  <c r="C86" i="97"/>
  <c r="A86" i="97"/>
  <c r="E85" i="97"/>
  <c r="D85" i="97"/>
  <c r="C85" i="97"/>
  <c r="A85" i="97"/>
  <c r="E84" i="97"/>
  <c r="D84" i="97"/>
  <c r="C84" i="97"/>
  <c r="A84" i="97"/>
  <c r="E83" i="97"/>
  <c r="D83" i="97"/>
  <c r="C83" i="97"/>
  <c r="A83" i="97"/>
  <c r="E82" i="97"/>
  <c r="D82" i="97"/>
  <c r="C82" i="97"/>
  <c r="A82" i="97"/>
  <c r="E81" i="97"/>
  <c r="D81" i="97"/>
  <c r="C81" i="97"/>
  <c r="A81" i="97"/>
  <c r="E80" i="97"/>
  <c r="D80" i="97"/>
  <c r="C80" i="97"/>
  <c r="A80" i="97"/>
  <c r="E79" i="97"/>
  <c r="D79" i="97"/>
  <c r="C79" i="97"/>
  <c r="A79" i="97"/>
  <c r="E78" i="97"/>
  <c r="D78" i="97"/>
  <c r="C78" i="97"/>
  <c r="A78" i="97"/>
  <c r="E77" i="97"/>
  <c r="D77" i="97"/>
  <c r="C77" i="97"/>
  <c r="A77" i="97"/>
  <c r="E76" i="97"/>
  <c r="D76" i="97"/>
  <c r="C76" i="97"/>
  <c r="A76" i="97"/>
  <c r="E75" i="97"/>
  <c r="D75" i="97"/>
  <c r="C75" i="97"/>
  <c r="A75" i="97"/>
  <c r="E74" i="97"/>
  <c r="D74" i="97"/>
  <c r="C74" i="97"/>
  <c r="A74" i="97"/>
  <c r="E73" i="97"/>
  <c r="D73" i="97"/>
  <c r="C73" i="97"/>
  <c r="A73" i="97"/>
  <c r="E72" i="97"/>
  <c r="D72" i="97"/>
  <c r="C72" i="97"/>
  <c r="A72" i="97"/>
  <c r="E71" i="97"/>
  <c r="D71" i="97"/>
  <c r="C71" i="97"/>
  <c r="A71" i="97"/>
  <c r="E70" i="97"/>
  <c r="D70" i="97"/>
  <c r="C70" i="97"/>
  <c r="A70" i="97"/>
  <c r="E69" i="97"/>
  <c r="D69" i="97"/>
  <c r="C69" i="97"/>
  <c r="A69" i="97"/>
  <c r="E68" i="97"/>
  <c r="D68" i="97"/>
  <c r="C68" i="97"/>
  <c r="A68" i="97"/>
  <c r="E67" i="97"/>
  <c r="D67" i="97"/>
  <c r="C67" i="97"/>
  <c r="A67" i="97"/>
  <c r="E66" i="97"/>
  <c r="D66" i="97"/>
  <c r="C66" i="97"/>
  <c r="A66" i="97"/>
  <c r="E65" i="97"/>
  <c r="D65" i="97"/>
  <c r="C65" i="97"/>
  <c r="A65" i="97"/>
  <c r="E64" i="97"/>
  <c r="D64" i="97"/>
  <c r="C64" i="97"/>
  <c r="A64" i="97"/>
  <c r="E63" i="97"/>
  <c r="D63" i="97"/>
  <c r="C63" i="97"/>
  <c r="A63" i="97"/>
  <c r="E62" i="97"/>
  <c r="D62" i="97"/>
  <c r="C62" i="97"/>
  <c r="A62" i="97"/>
  <c r="E61" i="97"/>
  <c r="D61" i="97"/>
  <c r="C61" i="97"/>
  <c r="A61" i="97"/>
  <c r="E60" i="97"/>
  <c r="D60" i="97"/>
  <c r="C60" i="97"/>
  <c r="A60" i="97"/>
  <c r="E59" i="97"/>
  <c r="D59" i="97"/>
  <c r="C59" i="97"/>
  <c r="A59" i="97"/>
  <c r="E58" i="97"/>
  <c r="D58" i="97"/>
  <c r="C58" i="97"/>
  <c r="A58" i="97"/>
  <c r="E57" i="97"/>
  <c r="D57" i="97"/>
  <c r="C57" i="97"/>
  <c r="A57" i="97"/>
  <c r="E56" i="97"/>
  <c r="D56" i="97"/>
  <c r="C56" i="97"/>
  <c r="A56" i="97"/>
  <c r="E55" i="97"/>
  <c r="D55" i="97"/>
  <c r="C55" i="97"/>
  <c r="A55" i="97"/>
  <c r="E54" i="97"/>
  <c r="D54" i="97"/>
  <c r="C54" i="97"/>
  <c r="A54" i="97"/>
  <c r="E53" i="97"/>
  <c r="D53" i="97"/>
  <c r="C53" i="97"/>
  <c r="A53" i="97"/>
  <c r="E52" i="97"/>
  <c r="D52" i="97"/>
  <c r="C52" i="97"/>
  <c r="A52" i="97"/>
  <c r="E51" i="97"/>
  <c r="D51" i="97"/>
  <c r="C51" i="97"/>
  <c r="A51" i="97"/>
  <c r="E50" i="97"/>
  <c r="D50" i="97"/>
  <c r="C50" i="97"/>
  <c r="A50" i="97"/>
  <c r="E49" i="97"/>
  <c r="D49" i="97"/>
  <c r="C49" i="97"/>
  <c r="A49" i="97"/>
  <c r="E48" i="97"/>
  <c r="D48" i="97"/>
  <c r="C48" i="97"/>
  <c r="A48" i="97"/>
  <c r="E47" i="97"/>
  <c r="D47" i="97"/>
  <c r="C47" i="97"/>
  <c r="A47" i="97"/>
  <c r="E46" i="97"/>
  <c r="D46" i="97"/>
  <c r="C46" i="97"/>
  <c r="A46" i="97"/>
  <c r="E45" i="97"/>
  <c r="D45" i="97"/>
  <c r="C45" i="97"/>
  <c r="A45" i="97"/>
  <c r="E44" i="97"/>
  <c r="D44" i="97"/>
  <c r="C44" i="97"/>
  <c r="A44" i="97"/>
  <c r="E43" i="97"/>
  <c r="D43" i="97"/>
  <c r="C43" i="97"/>
  <c r="A43" i="97"/>
  <c r="E42" i="97"/>
  <c r="D42" i="97"/>
  <c r="C42" i="97"/>
  <c r="A42" i="97"/>
  <c r="E41" i="97"/>
  <c r="D41" i="97"/>
  <c r="C41" i="97"/>
  <c r="A41" i="97"/>
  <c r="E40" i="97"/>
  <c r="D40" i="97"/>
  <c r="C40" i="97"/>
  <c r="A40" i="97"/>
  <c r="E39" i="97"/>
  <c r="D39" i="97"/>
  <c r="C39" i="97"/>
  <c r="A39" i="97"/>
  <c r="E38" i="97"/>
  <c r="D38" i="97"/>
  <c r="C38" i="97"/>
  <c r="A38" i="97"/>
  <c r="E37" i="97"/>
  <c r="D37" i="97"/>
  <c r="C37" i="97"/>
  <c r="A37" i="97"/>
  <c r="E36" i="97"/>
  <c r="D36" i="97"/>
  <c r="C36" i="97"/>
  <c r="A36" i="97"/>
  <c r="E35" i="97"/>
  <c r="D35" i="97"/>
  <c r="C35" i="97"/>
  <c r="A35" i="97"/>
  <c r="E34" i="97"/>
  <c r="D34" i="97"/>
  <c r="C34" i="97"/>
  <c r="A34" i="97"/>
  <c r="E33" i="97"/>
  <c r="D33" i="97"/>
  <c r="C33" i="97"/>
  <c r="A33" i="97"/>
  <c r="E32" i="97"/>
  <c r="D32" i="97"/>
  <c r="C32" i="97"/>
  <c r="A32" i="97"/>
  <c r="E31" i="97"/>
  <c r="D31" i="97"/>
  <c r="C31" i="97"/>
  <c r="A31" i="97"/>
  <c r="E30" i="97"/>
  <c r="D30" i="97"/>
  <c r="C30" i="97"/>
  <c r="A30" i="97"/>
  <c r="E29" i="97"/>
  <c r="D29" i="97"/>
  <c r="C29" i="97"/>
  <c r="A29" i="97"/>
  <c r="E28" i="97"/>
  <c r="D28" i="97"/>
  <c r="C28" i="97"/>
  <c r="A28" i="97"/>
  <c r="E27" i="97"/>
  <c r="D27" i="97"/>
  <c r="C27" i="97"/>
  <c r="A27" i="97"/>
  <c r="E26" i="97"/>
  <c r="D26" i="97"/>
  <c r="C26" i="97"/>
  <c r="A26" i="97"/>
  <c r="E25" i="97"/>
  <c r="D25" i="97"/>
  <c r="C25" i="97"/>
  <c r="A25" i="97"/>
  <c r="E24" i="97"/>
  <c r="D24" i="97"/>
  <c r="C24" i="97"/>
  <c r="A24" i="97"/>
  <c r="E23" i="97"/>
  <c r="D23" i="97"/>
  <c r="C23" i="97"/>
  <c r="A23" i="97"/>
  <c r="E22" i="97"/>
  <c r="D22" i="97"/>
  <c r="C22" i="97"/>
  <c r="A22" i="97"/>
  <c r="E21" i="97"/>
  <c r="D21" i="97"/>
  <c r="C21" i="97"/>
  <c r="A21" i="97"/>
  <c r="E20" i="97"/>
  <c r="D20" i="97"/>
  <c r="C20" i="97"/>
  <c r="A20" i="97"/>
  <c r="E19" i="97"/>
  <c r="D19" i="97"/>
  <c r="C19" i="97"/>
  <c r="A19" i="97"/>
  <c r="E18" i="97"/>
  <c r="D18" i="97"/>
  <c r="C18" i="97"/>
  <c r="A18" i="97"/>
  <c r="E17" i="97"/>
  <c r="D17" i="97"/>
  <c r="C17" i="97"/>
  <c r="A17" i="97"/>
  <c r="E16" i="97"/>
  <c r="D16" i="97"/>
  <c r="C16" i="97"/>
  <c r="A16" i="97"/>
  <c r="E15" i="97"/>
  <c r="D15" i="97"/>
  <c r="C15" i="97"/>
  <c r="A15" i="97"/>
  <c r="E14" i="97"/>
  <c r="D14" i="97"/>
  <c r="C14" i="97"/>
  <c r="A14" i="97"/>
  <c r="E13" i="97"/>
  <c r="D13" i="97"/>
  <c r="C13" i="97"/>
  <c r="A13" i="97"/>
  <c r="E12" i="97"/>
  <c r="D12" i="97"/>
  <c r="C12" i="97"/>
  <c r="A12" i="97"/>
  <c r="E11" i="97"/>
  <c r="D11" i="97"/>
  <c r="C11" i="97"/>
  <c r="A11" i="97"/>
  <c r="E10" i="97"/>
  <c r="D10" i="97"/>
  <c r="C10" i="97"/>
  <c r="A10" i="97"/>
  <c r="E9" i="97"/>
  <c r="D9" i="97"/>
  <c r="C9" i="97"/>
  <c r="A9" i="97"/>
  <c r="E8" i="97"/>
  <c r="D8" i="97"/>
  <c r="C8" i="97"/>
  <c r="A8" i="97"/>
  <c r="E7" i="97"/>
  <c r="D7" i="97"/>
  <c r="C7" i="97"/>
  <c r="A7" i="97"/>
  <c r="E6" i="97"/>
  <c r="D6" i="97"/>
  <c r="C6" i="97"/>
  <c r="A6" i="97"/>
  <c r="E5" i="97"/>
  <c r="D5" i="97"/>
  <c r="C5" i="97"/>
  <c r="A5" i="97"/>
  <c r="E4" i="97"/>
  <c r="D4" i="97"/>
  <c r="C4" i="97"/>
  <c r="A4" i="97"/>
  <c r="J1" i="97"/>
  <c r="E1" i="97" s="1"/>
  <c r="E110" i="98"/>
  <c r="D110" i="98"/>
  <c r="C110" i="98"/>
  <c r="A110" i="98"/>
  <c r="E109" i="98"/>
  <c r="D109" i="98"/>
  <c r="C109" i="98"/>
  <c r="A109" i="98"/>
  <c r="E108" i="98"/>
  <c r="D108" i="98"/>
  <c r="C108" i="98"/>
  <c r="A108" i="98"/>
  <c r="E107" i="98"/>
  <c r="D107" i="98"/>
  <c r="C107" i="98"/>
  <c r="A107" i="98"/>
  <c r="E106" i="98"/>
  <c r="D106" i="98"/>
  <c r="C106" i="98"/>
  <c r="A106" i="98"/>
  <c r="E105" i="98"/>
  <c r="D105" i="98"/>
  <c r="C105" i="98"/>
  <c r="A105" i="98"/>
  <c r="E104" i="98"/>
  <c r="D104" i="98"/>
  <c r="C104" i="98"/>
  <c r="A104" i="98"/>
  <c r="E103" i="98"/>
  <c r="D103" i="98"/>
  <c r="C103" i="98"/>
  <c r="A103" i="98"/>
  <c r="E102" i="98"/>
  <c r="D102" i="98"/>
  <c r="C102" i="98"/>
  <c r="A102" i="98"/>
  <c r="E101" i="98"/>
  <c r="D101" i="98"/>
  <c r="C101" i="98"/>
  <c r="A101" i="98"/>
  <c r="E100" i="98"/>
  <c r="D100" i="98"/>
  <c r="C100" i="98"/>
  <c r="A100" i="98"/>
  <c r="E99" i="98"/>
  <c r="D99" i="98"/>
  <c r="C99" i="98"/>
  <c r="A99" i="98"/>
  <c r="E98" i="98"/>
  <c r="D98" i="98"/>
  <c r="C98" i="98"/>
  <c r="A98" i="98"/>
  <c r="E97" i="98"/>
  <c r="D97" i="98"/>
  <c r="C97" i="98"/>
  <c r="A97" i="98"/>
  <c r="E96" i="98"/>
  <c r="D96" i="98"/>
  <c r="C96" i="98"/>
  <c r="A96" i="98"/>
  <c r="E95" i="98"/>
  <c r="D95" i="98"/>
  <c r="C95" i="98"/>
  <c r="A95" i="98"/>
  <c r="E94" i="98"/>
  <c r="D94" i="98"/>
  <c r="C94" i="98"/>
  <c r="A94" i="98"/>
  <c r="E93" i="98"/>
  <c r="D93" i="98"/>
  <c r="C93" i="98"/>
  <c r="A93" i="98"/>
  <c r="E92" i="98"/>
  <c r="D92" i="98"/>
  <c r="C92" i="98"/>
  <c r="A92" i="98"/>
  <c r="E91" i="98"/>
  <c r="D91" i="98"/>
  <c r="C91" i="98"/>
  <c r="A91" i="98"/>
  <c r="E90" i="98"/>
  <c r="D90" i="98"/>
  <c r="C90" i="98"/>
  <c r="A90" i="98"/>
  <c r="E89" i="98"/>
  <c r="D89" i="98"/>
  <c r="C89" i="98"/>
  <c r="A89" i="98"/>
  <c r="E88" i="98"/>
  <c r="D88" i="98"/>
  <c r="C88" i="98"/>
  <c r="A88" i="98"/>
  <c r="E87" i="98"/>
  <c r="D87" i="98"/>
  <c r="C87" i="98"/>
  <c r="A87" i="98"/>
  <c r="E86" i="98"/>
  <c r="D86" i="98"/>
  <c r="C86" i="98"/>
  <c r="A86" i="98"/>
  <c r="E85" i="98"/>
  <c r="D85" i="98"/>
  <c r="C85" i="98"/>
  <c r="A85" i="98"/>
  <c r="E84" i="98"/>
  <c r="D84" i="98"/>
  <c r="C84" i="98"/>
  <c r="A84" i="98"/>
  <c r="E83" i="98"/>
  <c r="D83" i="98"/>
  <c r="C83" i="98"/>
  <c r="A83" i="98"/>
  <c r="E82" i="98"/>
  <c r="D82" i="98"/>
  <c r="C82" i="98"/>
  <c r="A82" i="98"/>
  <c r="E81" i="98"/>
  <c r="D81" i="98"/>
  <c r="C81" i="98"/>
  <c r="A81" i="98"/>
  <c r="E80" i="98"/>
  <c r="D80" i="98"/>
  <c r="C80" i="98"/>
  <c r="A80" i="98"/>
  <c r="E79" i="98"/>
  <c r="D79" i="98"/>
  <c r="C79" i="98"/>
  <c r="A79" i="98"/>
  <c r="E78" i="98"/>
  <c r="D78" i="98"/>
  <c r="C78" i="98"/>
  <c r="A78" i="98"/>
  <c r="E77" i="98"/>
  <c r="D77" i="98"/>
  <c r="C77" i="98"/>
  <c r="A77" i="98"/>
  <c r="E76" i="98"/>
  <c r="D76" i="98"/>
  <c r="C76" i="98"/>
  <c r="A76" i="98"/>
  <c r="E75" i="98"/>
  <c r="D75" i="98"/>
  <c r="C75" i="98"/>
  <c r="A75" i="98"/>
  <c r="E74" i="98"/>
  <c r="D74" i="98"/>
  <c r="C74" i="98"/>
  <c r="A74" i="98"/>
  <c r="E73" i="98"/>
  <c r="D73" i="98"/>
  <c r="C73" i="98"/>
  <c r="A73" i="98"/>
  <c r="E72" i="98"/>
  <c r="D72" i="98"/>
  <c r="C72" i="98"/>
  <c r="A72" i="98"/>
  <c r="E71" i="98"/>
  <c r="D71" i="98"/>
  <c r="C71" i="98"/>
  <c r="A71" i="98"/>
  <c r="E70" i="98"/>
  <c r="D70" i="98"/>
  <c r="C70" i="98"/>
  <c r="A70" i="98"/>
  <c r="E69" i="98"/>
  <c r="D69" i="98"/>
  <c r="C69" i="98"/>
  <c r="A69" i="98"/>
  <c r="E68" i="98"/>
  <c r="D68" i="98"/>
  <c r="C68" i="98"/>
  <c r="A68" i="98"/>
  <c r="E67" i="98"/>
  <c r="D67" i="98"/>
  <c r="C67" i="98"/>
  <c r="A67" i="98"/>
  <c r="E66" i="98"/>
  <c r="D66" i="98"/>
  <c r="C66" i="98"/>
  <c r="A66" i="98"/>
  <c r="E65" i="98"/>
  <c r="D65" i="98"/>
  <c r="C65" i="98"/>
  <c r="A65" i="98"/>
  <c r="E64" i="98"/>
  <c r="D64" i="98"/>
  <c r="C64" i="98"/>
  <c r="A64" i="98"/>
  <c r="E63" i="98"/>
  <c r="D63" i="98"/>
  <c r="C63" i="98"/>
  <c r="A63" i="98"/>
  <c r="E62" i="98"/>
  <c r="D62" i="98"/>
  <c r="C62" i="98"/>
  <c r="A62" i="98"/>
  <c r="E61" i="98"/>
  <c r="D61" i="98"/>
  <c r="C61" i="98"/>
  <c r="A61" i="98"/>
  <c r="E60" i="98"/>
  <c r="D60" i="98"/>
  <c r="C60" i="98"/>
  <c r="A60" i="98"/>
  <c r="E59" i="98"/>
  <c r="D59" i="98"/>
  <c r="C59" i="98"/>
  <c r="A59" i="98"/>
  <c r="E58" i="98"/>
  <c r="D58" i="98"/>
  <c r="C58" i="98"/>
  <c r="A58" i="98"/>
  <c r="E57" i="98"/>
  <c r="D57" i="98"/>
  <c r="C57" i="98"/>
  <c r="A57" i="98"/>
  <c r="E56" i="98"/>
  <c r="D56" i="98"/>
  <c r="C56" i="98"/>
  <c r="A56" i="98"/>
  <c r="E55" i="98"/>
  <c r="D55" i="98"/>
  <c r="C55" i="98"/>
  <c r="A55" i="98"/>
  <c r="E54" i="98"/>
  <c r="D54" i="98"/>
  <c r="C54" i="98"/>
  <c r="A54" i="98"/>
  <c r="E53" i="98"/>
  <c r="D53" i="98"/>
  <c r="C53" i="98"/>
  <c r="A53" i="98"/>
  <c r="E52" i="98"/>
  <c r="D52" i="98"/>
  <c r="C52" i="98"/>
  <c r="A52" i="98"/>
  <c r="E51" i="98"/>
  <c r="D51" i="98"/>
  <c r="C51" i="98"/>
  <c r="A51" i="98"/>
  <c r="E50" i="98"/>
  <c r="D50" i="98"/>
  <c r="C50" i="98"/>
  <c r="A50" i="98"/>
  <c r="E49" i="98"/>
  <c r="D49" i="98"/>
  <c r="C49" i="98"/>
  <c r="A49" i="98"/>
  <c r="E48" i="98"/>
  <c r="D48" i="98"/>
  <c r="C48" i="98"/>
  <c r="A48" i="98"/>
  <c r="E47" i="98"/>
  <c r="D47" i="98"/>
  <c r="C47" i="98"/>
  <c r="A47" i="98"/>
  <c r="E46" i="98"/>
  <c r="D46" i="98"/>
  <c r="C46" i="98"/>
  <c r="A46" i="98"/>
  <c r="E45" i="98"/>
  <c r="D45" i="98"/>
  <c r="C45" i="98"/>
  <c r="A45" i="98"/>
  <c r="E44" i="98"/>
  <c r="D44" i="98"/>
  <c r="C44" i="98"/>
  <c r="A44" i="98"/>
  <c r="E43" i="98"/>
  <c r="D43" i="98"/>
  <c r="C43" i="98"/>
  <c r="A43" i="98"/>
  <c r="E42" i="98"/>
  <c r="D42" i="98"/>
  <c r="C42" i="98"/>
  <c r="A42" i="98"/>
  <c r="E41" i="98"/>
  <c r="D41" i="98"/>
  <c r="C41" i="98"/>
  <c r="A41" i="98"/>
  <c r="E40" i="98"/>
  <c r="D40" i="98"/>
  <c r="C40" i="98"/>
  <c r="A40" i="98"/>
  <c r="E39" i="98"/>
  <c r="D39" i="98"/>
  <c r="C39" i="98"/>
  <c r="A39" i="98"/>
  <c r="E38" i="98"/>
  <c r="D38" i="98"/>
  <c r="C38" i="98"/>
  <c r="A38" i="98"/>
  <c r="E37" i="98"/>
  <c r="D37" i="98"/>
  <c r="C37" i="98"/>
  <c r="A37" i="98"/>
  <c r="E36" i="98"/>
  <c r="D36" i="98"/>
  <c r="C36" i="98"/>
  <c r="A36" i="98"/>
  <c r="E35" i="98"/>
  <c r="D35" i="98"/>
  <c r="C35" i="98"/>
  <c r="A35" i="98"/>
  <c r="E34" i="98"/>
  <c r="D34" i="98"/>
  <c r="C34" i="98"/>
  <c r="A34" i="98"/>
  <c r="E33" i="98"/>
  <c r="D33" i="98"/>
  <c r="C33" i="98"/>
  <c r="A33" i="98"/>
  <c r="E32" i="98"/>
  <c r="D32" i="98"/>
  <c r="C32" i="98"/>
  <c r="A32" i="98"/>
  <c r="E31" i="98"/>
  <c r="D31" i="98"/>
  <c r="C31" i="98"/>
  <c r="A31" i="98"/>
  <c r="E30" i="98"/>
  <c r="D30" i="98"/>
  <c r="C30" i="98"/>
  <c r="A30" i="98"/>
  <c r="E29" i="98"/>
  <c r="D29" i="98"/>
  <c r="C29" i="98"/>
  <c r="A29" i="98"/>
  <c r="E28" i="98"/>
  <c r="D28" i="98"/>
  <c r="C28" i="98"/>
  <c r="A28" i="98"/>
  <c r="E27" i="98"/>
  <c r="D27" i="98"/>
  <c r="C27" i="98"/>
  <c r="A27" i="98"/>
  <c r="E26" i="98"/>
  <c r="D26" i="98"/>
  <c r="C26" i="98"/>
  <c r="A26" i="98"/>
  <c r="E25" i="98"/>
  <c r="D25" i="98"/>
  <c r="C25" i="98"/>
  <c r="A25" i="98"/>
  <c r="E24" i="98"/>
  <c r="D24" i="98"/>
  <c r="C24" i="98"/>
  <c r="A24" i="98"/>
  <c r="E23" i="98"/>
  <c r="D23" i="98"/>
  <c r="C23" i="98"/>
  <c r="A23" i="98"/>
  <c r="E22" i="98"/>
  <c r="D22" i="98"/>
  <c r="C22" i="98"/>
  <c r="A22" i="98"/>
  <c r="E21" i="98"/>
  <c r="D21" i="98"/>
  <c r="C21" i="98"/>
  <c r="A21" i="98"/>
  <c r="E20" i="98"/>
  <c r="D20" i="98"/>
  <c r="C20" i="98"/>
  <c r="A20" i="98"/>
  <c r="E19" i="98"/>
  <c r="D19" i="98"/>
  <c r="C19" i="98"/>
  <c r="A19" i="98"/>
  <c r="E18" i="98"/>
  <c r="D18" i="98"/>
  <c r="C18" i="98"/>
  <c r="A18" i="98"/>
  <c r="E17" i="98"/>
  <c r="D17" i="98"/>
  <c r="C17" i="98"/>
  <c r="A17" i="98"/>
  <c r="E16" i="98"/>
  <c r="D16" i="98"/>
  <c r="C16" i="98"/>
  <c r="A16" i="98"/>
  <c r="E15" i="98"/>
  <c r="D15" i="98"/>
  <c r="C15" i="98"/>
  <c r="A15" i="98"/>
  <c r="E14" i="98"/>
  <c r="D14" i="98"/>
  <c r="C14" i="98"/>
  <c r="A14" i="98"/>
  <c r="E13" i="98"/>
  <c r="D13" i="98"/>
  <c r="C13" i="98"/>
  <c r="A13" i="98"/>
  <c r="E12" i="98"/>
  <c r="D12" i="98"/>
  <c r="C12" i="98"/>
  <c r="A12" i="98"/>
  <c r="E11" i="98"/>
  <c r="D11" i="98"/>
  <c r="C11" i="98"/>
  <c r="A11" i="98"/>
  <c r="E10" i="98"/>
  <c r="D10" i="98"/>
  <c r="C10" i="98"/>
  <c r="A10" i="98"/>
  <c r="E9" i="98"/>
  <c r="D9" i="98"/>
  <c r="C9" i="98"/>
  <c r="A9" i="98"/>
  <c r="E8" i="98"/>
  <c r="D8" i="98"/>
  <c r="C8" i="98"/>
  <c r="A8" i="98"/>
  <c r="E7" i="98"/>
  <c r="D7" i="98"/>
  <c r="C7" i="98"/>
  <c r="A7" i="98"/>
  <c r="E6" i="98"/>
  <c r="D6" i="98"/>
  <c r="C6" i="98"/>
  <c r="A6" i="98"/>
  <c r="E5" i="98"/>
  <c r="D5" i="98"/>
  <c r="C5" i="98"/>
  <c r="A5" i="98"/>
  <c r="E4" i="98"/>
  <c r="D4" i="98"/>
  <c r="C4" i="98"/>
  <c r="A4" i="98"/>
  <c r="J1" i="98"/>
  <c r="E2" i="98" s="1"/>
  <c r="E110" i="99"/>
  <c r="D110" i="99"/>
  <c r="C110" i="99"/>
  <c r="A110" i="99"/>
  <c r="E109" i="99"/>
  <c r="D109" i="99"/>
  <c r="C109" i="99"/>
  <c r="A109" i="99"/>
  <c r="E108" i="99"/>
  <c r="D108" i="99"/>
  <c r="C108" i="99"/>
  <c r="A108" i="99"/>
  <c r="E107" i="99"/>
  <c r="D107" i="99"/>
  <c r="C107" i="99"/>
  <c r="A107" i="99"/>
  <c r="E106" i="99"/>
  <c r="D106" i="99"/>
  <c r="C106" i="99"/>
  <c r="A106" i="99"/>
  <c r="E105" i="99"/>
  <c r="D105" i="99"/>
  <c r="C105" i="99"/>
  <c r="A105" i="99"/>
  <c r="E104" i="99"/>
  <c r="D104" i="99"/>
  <c r="C104" i="99"/>
  <c r="A104" i="99"/>
  <c r="E103" i="99"/>
  <c r="D103" i="99"/>
  <c r="C103" i="99"/>
  <c r="A103" i="99"/>
  <c r="E102" i="99"/>
  <c r="D102" i="99"/>
  <c r="C102" i="99"/>
  <c r="A102" i="99"/>
  <c r="E101" i="99"/>
  <c r="D101" i="99"/>
  <c r="C101" i="99"/>
  <c r="A101" i="99"/>
  <c r="E100" i="99"/>
  <c r="D100" i="99"/>
  <c r="C100" i="99"/>
  <c r="A100" i="99"/>
  <c r="E99" i="99"/>
  <c r="D99" i="99"/>
  <c r="C99" i="99"/>
  <c r="A99" i="99"/>
  <c r="E98" i="99"/>
  <c r="D98" i="99"/>
  <c r="C98" i="99"/>
  <c r="A98" i="99"/>
  <c r="E97" i="99"/>
  <c r="D97" i="99"/>
  <c r="C97" i="99"/>
  <c r="A97" i="99"/>
  <c r="E96" i="99"/>
  <c r="D96" i="99"/>
  <c r="C96" i="99"/>
  <c r="A96" i="99"/>
  <c r="E95" i="99"/>
  <c r="D95" i="99"/>
  <c r="C95" i="99"/>
  <c r="A95" i="99"/>
  <c r="E94" i="99"/>
  <c r="D94" i="99"/>
  <c r="C94" i="99"/>
  <c r="A94" i="99"/>
  <c r="E93" i="99"/>
  <c r="D93" i="99"/>
  <c r="C93" i="99"/>
  <c r="A93" i="99"/>
  <c r="E92" i="99"/>
  <c r="D92" i="99"/>
  <c r="C92" i="99"/>
  <c r="A92" i="99"/>
  <c r="E91" i="99"/>
  <c r="D91" i="99"/>
  <c r="C91" i="99"/>
  <c r="A91" i="99"/>
  <c r="E90" i="99"/>
  <c r="D90" i="99"/>
  <c r="C90" i="99"/>
  <c r="A90" i="99"/>
  <c r="E89" i="99"/>
  <c r="D89" i="99"/>
  <c r="C89" i="99"/>
  <c r="A89" i="99"/>
  <c r="E88" i="99"/>
  <c r="D88" i="99"/>
  <c r="C88" i="99"/>
  <c r="A88" i="99"/>
  <c r="E87" i="99"/>
  <c r="D87" i="99"/>
  <c r="C87" i="99"/>
  <c r="A87" i="99"/>
  <c r="E86" i="99"/>
  <c r="D86" i="99"/>
  <c r="C86" i="99"/>
  <c r="A86" i="99"/>
  <c r="E85" i="99"/>
  <c r="D85" i="99"/>
  <c r="C85" i="99"/>
  <c r="A85" i="99"/>
  <c r="E84" i="99"/>
  <c r="D84" i="99"/>
  <c r="C84" i="99"/>
  <c r="A84" i="99"/>
  <c r="E83" i="99"/>
  <c r="D83" i="99"/>
  <c r="C83" i="99"/>
  <c r="A83" i="99"/>
  <c r="E82" i="99"/>
  <c r="D82" i="99"/>
  <c r="C82" i="99"/>
  <c r="A82" i="99"/>
  <c r="E81" i="99"/>
  <c r="D81" i="99"/>
  <c r="C81" i="99"/>
  <c r="A81" i="99"/>
  <c r="E80" i="99"/>
  <c r="D80" i="99"/>
  <c r="C80" i="99"/>
  <c r="A80" i="99"/>
  <c r="E79" i="99"/>
  <c r="D79" i="99"/>
  <c r="C79" i="99"/>
  <c r="A79" i="99"/>
  <c r="E78" i="99"/>
  <c r="D78" i="99"/>
  <c r="C78" i="99"/>
  <c r="A78" i="99"/>
  <c r="E77" i="99"/>
  <c r="D77" i="99"/>
  <c r="C77" i="99"/>
  <c r="A77" i="99"/>
  <c r="E76" i="99"/>
  <c r="D76" i="99"/>
  <c r="C76" i="99"/>
  <c r="A76" i="99"/>
  <c r="E75" i="99"/>
  <c r="D75" i="99"/>
  <c r="C75" i="99"/>
  <c r="A75" i="99"/>
  <c r="E74" i="99"/>
  <c r="D74" i="99"/>
  <c r="C74" i="99"/>
  <c r="A74" i="99"/>
  <c r="E73" i="99"/>
  <c r="D73" i="99"/>
  <c r="C73" i="99"/>
  <c r="A73" i="99"/>
  <c r="E72" i="99"/>
  <c r="D72" i="99"/>
  <c r="C72" i="99"/>
  <c r="A72" i="99"/>
  <c r="E71" i="99"/>
  <c r="D71" i="99"/>
  <c r="C71" i="99"/>
  <c r="A71" i="99"/>
  <c r="E70" i="99"/>
  <c r="D70" i="99"/>
  <c r="C70" i="99"/>
  <c r="A70" i="99"/>
  <c r="E69" i="99"/>
  <c r="D69" i="99"/>
  <c r="C69" i="99"/>
  <c r="A69" i="99"/>
  <c r="E68" i="99"/>
  <c r="D68" i="99"/>
  <c r="C68" i="99"/>
  <c r="A68" i="99"/>
  <c r="E67" i="99"/>
  <c r="D67" i="99"/>
  <c r="C67" i="99"/>
  <c r="A67" i="99"/>
  <c r="E66" i="99"/>
  <c r="D66" i="99"/>
  <c r="C66" i="99"/>
  <c r="A66" i="99"/>
  <c r="E65" i="99"/>
  <c r="D65" i="99"/>
  <c r="C65" i="99"/>
  <c r="A65" i="99"/>
  <c r="E64" i="99"/>
  <c r="D64" i="99"/>
  <c r="C64" i="99"/>
  <c r="A64" i="99"/>
  <c r="E63" i="99"/>
  <c r="D63" i="99"/>
  <c r="C63" i="99"/>
  <c r="A63" i="99"/>
  <c r="E62" i="99"/>
  <c r="D62" i="99"/>
  <c r="C62" i="99"/>
  <c r="A62" i="99"/>
  <c r="E61" i="99"/>
  <c r="D61" i="99"/>
  <c r="C61" i="99"/>
  <c r="A61" i="99"/>
  <c r="E60" i="99"/>
  <c r="D60" i="99"/>
  <c r="C60" i="99"/>
  <c r="A60" i="99"/>
  <c r="E59" i="99"/>
  <c r="D59" i="99"/>
  <c r="C59" i="99"/>
  <c r="A59" i="99"/>
  <c r="E58" i="99"/>
  <c r="D58" i="99"/>
  <c r="C58" i="99"/>
  <c r="A58" i="99"/>
  <c r="E57" i="99"/>
  <c r="D57" i="99"/>
  <c r="C57" i="99"/>
  <c r="A57" i="99"/>
  <c r="E56" i="99"/>
  <c r="D56" i="99"/>
  <c r="C56" i="99"/>
  <c r="A56" i="99"/>
  <c r="E55" i="99"/>
  <c r="D55" i="99"/>
  <c r="C55" i="99"/>
  <c r="A55" i="99"/>
  <c r="E54" i="99"/>
  <c r="D54" i="99"/>
  <c r="C54" i="99"/>
  <c r="A54" i="99"/>
  <c r="E53" i="99"/>
  <c r="D53" i="99"/>
  <c r="C53" i="99"/>
  <c r="A53" i="99"/>
  <c r="E52" i="99"/>
  <c r="D52" i="99"/>
  <c r="C52" i="99"/>
  <c r="A52" i="99"/>
  <c r="E51" i="99"/>
  <c r="D51" i="99"/>
  <c r="C51" i="99"/>
  <c r="A51" i="99"/>
  <c r="E50" i="99"/>
  <c r="D50" i="99"/>
  <c r="C50" i="99"/>
  <c r="A50" i="99"/>
  <c r="E49" i="99"/>
  <c r="D49" i="99"/>
  <c r="C49" i="99"/>
  <c r="A49" i="99"/>
  <c r="E48" i="99"/>
  <c r="D48" i="99"/>
  <c r="C48" i="99"/>
  <c r="A48" i="99"/>
  <c r="E47" i="99"/>
  <c r="D47" i="99"/>
  <c r="C47" i="99"/>
  <c r="A47" i="99"/>
  <c r="E46" i="99"/>
  <c r="D46" i="99"/>
  <c r="C46" i="99"/>
  <c r="A46" i="99"/>
  <c r="E45" i="99"/>
  <c r="D45" i="99"/>
  <c r="C45" i="99"/>
  <c r="A45" i="99"/>
  <c r="E44" i="99"/>
  <c r="D44" i="99"/>
  <c r="C44" i="99"/>
  <c r="A44" i="99"/>
  <c r="E43" i="99"/>
  <c r="D43" i="99"/>
  <c r="C43" i="99"/>
  <c r="A43" i="99"/>
  <c r="E42" i="99"/>
  <c r="D42" i="99"/>
  <c r="C42" i="99"/>
  <c r="A42" i="99"/>
  <c r="E41" i="99"/>
  <c r="D41" i="99"/>
  <c r="C41" i="99"/>
  <c r="A41" i="99"/>
  <c r="E40" i="99"/>
  <c r="D40" i="99"/>
  <c r="C40" i="99"/>
  <c r="A40" i="99"/>
  <c r="E39" i="99"/>
  <c r="D39" i="99"/>
  <c r="C39" i="99"/>
  <c r="A39" i="99"/>
  <c r="E38" i="99"/>
  <c r="D38" i="99"/>
  <c r="C38" i="99"/>
  <c r="A38" i="99"/>
  <c r="E37" i="99"/>
  <c r="D37" i="99"/>
  <c r="C37" i="99"/>
  <c r="A37" i="99"/>
  <c r="E36" i="99"/>
  <c r="D36" i="99"/>
  <c r="C36" i="99"/>
  <c r="A36" i="99"/>
  <c r="E35" i="99"/>
  <c r="D35" i="99"/>
  <c r="C35" i="99"/>
  <c r="A35" i="99"/>
  <c r="E34" i="99"/>
  <c r="D34" i="99"/>
  <c r="C34" i="99"/>
  <c r="A34" i="99"/>
  <c r="E33" i="99"/>
  <c r="D33" i="99"/>
  <c r="C33" i="99"/>
  <c r="A33" i="99"/>
  <c r="E32" i="99"/>
  <c r="D32" i="99"/>
  <c r="C32" i="99"/>
  <c r="A32" i="99"/>
  <c r="E31" i="99"/>
  <c r="D31" i="99"/>
  <c r="C31" i="99"/>
  <c r="A31" i="99"/>
  <c r="E30" i="99"/>
  <c r="D30" i="99"/>
  <c r="C30" i="99"/>
  <c r="A30" i="99"/>
  <c r="E29" i="99"/>
  <c r="D29" i="99"/>
  <c r="C29" i="99"/>
  <c r="A29" i="99"/>
  <c r="E28" i="99"/>
  <c r="D28" i="99"/>
  <c r="C28" i="99"/>
  <c r="A28" i="99"/>
  <c r="E27" i="99"/>
  <c r="D27" i="99"/>
  <c r="C27" i="99"/>
  <c r="A27" i="99"/>
  <c r="E26" i="99"/>
  <c r="D26" i="99"/>
  <c r="C26" i="99"/>
  <c r="A26" i="99"/>
  <c r="E25" i="99"/>
  <c r="D25" i="99"/>
  <c r="C25" i="99"/>
  <c r="A25" i="99"/>
  <c r="E24" i="99"/>
  <c r="D24" i="99"/>
  <c r="C24" i="99"/>
  <c r="A24" i="99"/>
  <c r="E23" i="99"/>
  <c r="D23" i="99"/>
  <c r="C23" i="99"/>
  <c r="A23" i="99"/>
  <c r="E22" i="99"/>
  <c r="D22" i="99"/>
  <c r="C22" i="99"/>
  <c r="A22" i="99"/>
  <c r="E21" i="99"/>
  <c r="D21" i="99"/>
  <c r="C21" i="99"/>
  <c r="A21" i="99"/>
  <c r="E20" i="99"/>
  <c r="D20" i="99"/>
  <c r="C20" i="99"/>
  <c r="A20" i="99"/>
  <c r="E19" i="99"/>
  <c r="D19" i="99"/>
  <c r="C19" i="99"/>
  <c r="A19" i="99"/>
  <c r="E18" i="99"/>
  <c r="D18" i="99"/>
  <c r="C18" i="99"/>
  <c r="A18" i="99"/>
  <c r="E17" i="99"/>
  <c r="D17" i="99"/>
  <c r="C17" i="99"/>
  <c r="A17" i="99"/>
  <c r="E16" i="99"/>
  <c r="D16" i="99"/>
  <c r="C16" i="99"/>
  <c r="A16" i="99"/>
  <c r="E15" i="99"/>
  <c r="D15" i="99"/>
  <c r="C15" i="99"/>
  <c r="A15" i="99"/>
  <c r="E14" i="99"/>
  <c r="D14" i="99"/>
  <c r="C14" i="99"/>
  <c r="A14" i="99"/>
  <c r="E13" i="99"/>
  <c r="D13" i="99"/>
  <c r="C13" i="99"/>
  <c r="A13" i="99"/>
  <c r="E12" i="99"/>
  <c r="D12" i="99"/>
  <c r="C12" i="99"/>
  <c r="A12" i="99"/>
  <c r="E11" i="99"/>
  <c r="D11" i="99"/>
  <c r="C11" i="99"/>
  <c r="A11" i="99"/>
  <c r="E10" i="99"/>
  <c r="D10" i="99"/>
  <c r="C10" i="99"/>
  <c r="A10" i="99"/>
  <c r="E9" i="99"/>
  <c r="D9" i="99"/>
  <c r="C9" i="99"/>
  <c r="A9" i="99"/>
  <c r="E8" i="99"/>
  <c r="D8" i="99"/>
  <c r="C8" i="99"/>
  <c r="A8" i="99"/>
  <c r="E7" i="99"/>
  <c r="D7" i="99"/>
  <c r="C7" i="99"/>
  <c r="A7" i="99"/>
  <c r="E6" i="99"/>
  <c r="D6" i="99"/>
  <c r="C6" i="99"/>
  <c r="A6" i="99"/>
  <c r="E5" i="99"/>
  <c r="D5" i="99"/>
  <c r="C5" i="99"/>
  <c r="A5" i="99"/>
  <c r="E4" i="99"/>
  <c r="D4" i="99"/>
  <c r="C4" i="99"/>
  <c r="A4" i="99"/>
  <c r="J1" i="99"/>
  <c r="E2" i="99" s="1"/>
  <c r="E110" i="100"/>
  <c r="D110" i="100"/>
  <c r="C110" i="100"/>
  <c r="A110" i="100"/>
  <c r="E109" i="100"/>
  <c r="D109" i="100"/>
  <c r="C109" i="100"/>
  <c r="A109" i="100"/>
  <c r="E108" i="100"/>
  <c r="D108" i="100"/>
  <c r="C108" i="100"/>
  <c r="A108" i="100"/>
  <c r="E107" i="100"/>
  <c r="D107" i="100"/>
  <c r="C107" i="100"/>
  <c r="A107" i="100"/>
  <c r="E106" i="100"/>
  <c r="D106" i="100"/>
  <c r="C106" i="100"/>
  <c r="A106" i="100"/>
  <c r="E105" i="100"/>
  <c r="D105" i="100"/>
  <c r="C105" i="100"/>
  <c r="A105" i="100"/>
  <c r="E104" i="100"/>
  <c r="D104" i="100"/>
  <c r="C104" i="100"/>
  <c r="A104" i="100"/>
  <c r="E103" i="100"/>
  <c r="D103" i="100"/>
  <c r="C103" i="100"/>
  <c r="A103" i="100"/>
  <c r="E102" i="100"/>
  <c r="D102" i="100"/>
  <c r="C102" i="100"/>
  <c r="A102" i="100"/>
  <c r="E101" i="100"/>
  <c r="D101" i="100"/>
  <c r="C101" i="100"/>
  <c r="A101" i="100"/>
  <c r="E100" i="100"/>
  <c r="D100" i="100"/>
  <c r="C100" i="100"/>
  <c r="A100" i="100"/>
  <c r="E99" i="100"/>
  <c r="D99" i="100"/>
  <c r="C99" i="100"/>
  <c r="A99" i="100"/>
  <c r="E98" i="100"/>
  <c r="D98" i="100"/>
  <c r="C98" i="100"/>
  <c r="A98" i="100"/>
  <c r="E97" i="100"/>
  <c r="D97" i="100"/>
  <c r="C97" i="100"/>
  <c r="A97" i="100"/>
  <c r="E96" i="100"/>
  <c r="D96" i="100"/>
  <c r="C96" i="100"/>
  <c r="A96" i="100"/>
  <c r="E95" i="100"/>
  <c r="D95" i="100"/>
  <c r="C95" i="100"/>
  <c r="A95" i="100"/>
  <c r="E94" i="100"/>
  <c r="D94" i="100"/>
  <c r="C94" i="100"/>
  <c r="A94" i="100"/>
  <c r="E93" i="100"/>
  <c r="D93" i="100"/>
  <c r="C93" i="100"/>
  <c r="A93" i="100"/>
  <c r="E92" i="100"/>
  <c r="D92" i="100"/>
  <c r="C92" i="100"/>
  <c r="A92" i="100"/>
  <c r="E91" i="100"/>
  <c r="D91" i="100"/>
  <c r="C91" i="100"/>
  <c r="A91" i="100"/>
  <c r="E90" i="100"/>
  <c r="D90" i="100"/>
  <c r="C90" i="100"/>
  <c r="A90" i="100"/>
  <c r="E89" i="100"/>
  <c r="D89" i="100"/>
  <c r="C89" i="100"/>
  <c r="A89" i="100"/>
  <c r="E88" i="100"/>
  <c r="D88" i="100"/>
  <c r="C88" i="100"/>
  <c r="A88" i="100"/>
  <c r="E87" i="100"/>
  <c r="D87" i="100"/>
  <c r="C87" i="100"/>
  <c r="A87" i="100"/>
  <c r="E86" i="100"/>
  <c r="D86" i="100"/>
  <c r="C86" i="100"/>
  <c r="A86" i="100"/>
  <c r="E85" i="100"/>
  <c r="D85" i="100"/>
  <c r="C85" i="100"/>
  <c r="A85" i="100"/>
  <c r="E84" i="100"/>
  <c r="D84" i="100"/>
  <c r="C84" i="100"/>
  <c r="A84" i="100"/>
  <c r="E83" i="100"/>
  <c r="D83" i="100"/>
  <c r="C83" i="100"/>
  <c r="A83" i="100"/>
  <c r="E82" i="100"/>
  <c r="D82" i="100"/>
  <c r="C82" i="100"/>
  <c r="A82" i="100"/>
  <c r="E81" i="100"/>
  <c r="D81" i="100"/>
  <c r="C81" i="100"/>
  <c r="A81" i="100"/>
  <c r="E80" i="100"/>
  <c r="D80" i="100"/>
  <c r="C80" i="100"/>
  <c r="A80" i="100"/>
  <c r="E79" i="100"/>
  <c r="D79" i="100"/>
  <c r="C79" i="100"/>
  <c r="A79" i="100"/>
  <c r="E78" i="100"/>
  <c r="D78" i="100"/>
  <c r="C78" i="100"/>
  <c r="A78" i="100"/>
  <c r="E77" i="100"/>
  <c r="D77" i="100"/>
  <c r="C77" i="100"/>
  <c r="A77" i="100"/>
  <c r="E76" i="100"/>
  <c r="D76" i="100"/>
  <c r="C76" i="100"/>
  <c r="A76" i="100"/>
  <c r="E75" i="100"/>
  <c r="D75" i="100"/>
  <c r="C75" i="100"/>
  <c r="A75" i="100"/>
  <c r="E74" i="100"/>
  <c r="D74" i="100"/>
  <c r="C74" i="100"/>
  <c r="A74" i="100"/>
  <c r="E73" i="100"/>
  <c r="D73" i="100"/>
  <c r="C73" i="100"/>
  <c r="A73" i="100"/>
  <c r="E72" i="100"/>
  <c r="D72" i="100"/>
  <c r="C72" i="100"/>
  <c r="A72" i="100"/>
  <c r="E71" i="100"/>
  <c r="D71" i="100"/>
  <c r="C71" i="100"/>
  <c r="A71" i="100"/>
  <c r="E70" i="100"/>
  <c r="D70" i="100"/>
  <c r="C70" i="100"/>
  <c r="A70" i="100"/>
  <c r="E69" i="100"/>
  <c r="D69" i="100"/>
  <c r="C69" i="100"/>
  <c r="A69" i="100"/>
  <c r="E68" i="100"/>
  <c r="D68" i="100"/>
  <c r="C68" i="100"/>
  <c r="A68" i="100"/>
  <c r="E67" i="100"/>
  <c r="D67" i="100"/>
  <c r="C67" i="100"/>
  <c r="A67" i="100"/>
  <c r="E66" i="100"/>
  <c r="D66" i="100"/>
  <c r="C66" i="100"/>
  <c r="A66" i="100"/>
  <c r="E65" i="100"/>
  <c r="D65" i="100"/>
  <c r="C65" i="100"/>
  <c r="A65" i="100"/>
  <c r="E64" i="100"/>
  <c r="D64" i="100"/>
  <c r="C64" i="100"/>
  <c r="A64" i="100"/>
  <c r="E63" i="100"/>
  <c r="D63" i="100"/>
  <c r="C63" i="100"/>
  <c r="A63" i="100"/>
  <c r="E62" i="100"/>
  <c r="D62" i="100"/>
  <c r="C62" i="100"/>
  <c r="A62" i="100"/>
  <c r="E61" i="100"/>
  <c r="D61" i="100"/>
  <c r="C61" i="100"/>
  <c r="A61" i="100"/>
  <c r="E60" i="100"/>
  <c r="D60" i="100"/>
  <c r="C60" i="100"/>
  <c r="A60" i="100"/>
  <c r="E59" i="100"/>
  <c r="D59" i="100"/>
  <c r="C59" i="100"/>
  <c r="A59" i="100"/>
  <c r="E58" i="100"/>
  <c r="D58" i="100"/>
  <c r="C58" i="100"/>
  <c r="A58" i="100"/>
  <c r="E57" i="100"/>
  <c r="D57" i="100"/>
  <c r="C57" i="100"/>
  <c r="A57" i="100"/>
  <c r="E56" i="100"/>
  <c r="D56" i="100"/>
  <c r="C56" i="100"/>
  <c r="A56" i="100"/>
  <c r="E55" i="100"/>
  <c r="D55" i="100"/>
  <c r="C55" i="100"/>
  <c r="A55" i="100"/>
  <c r="E54" i="100"/>
  <c r="D54" i="100"/>
  <c r="C54" i="100"/>
  <c r="A54" i="100"/>
  <c r="E53" i="100"/>
  <c r="D53" i="100"/>
  <c r="C53" i="100"/>
  <c r="A53" i="100"/>
  <c r="E52" i="100"/>
  <c r="D52" i="100"/>
  <c r="C52" i="100"/>
  <c r="A52" i="100"/>
  <c r="E51" i="100"/>
  <c r="D51" i="100"/>
  <c r="C51" i="100"/>
  <c r="A51" i="100"/>
  <c r="E50" i="100"/>
  <c r="D50" i="100"/>
  <c r="C50" i="100"/>
  <c r="A50" i="100"/>
  <c r="E49" i="100"/>
  <c r="D49" i="100"/>
  <c r="C49" i="100"/>
  <c r="A49" i="100"/>
  <c r="E48" i="100"/>
  <c r="D48" i="100"/>
  <c r="C48" i="100"/>
  <c r="A48" i="100"/>
  <c r="E47" i="100"/>
  <c r="D47" i="100"/>
  <c r="C47" i="100"/>
  <c r="A47" i="100"/>
  <c r="E46" i="100"/>
  <c r="D46" i="100"/>
  <c r="C46" i="100"/>
  <c r="A46" i="100"/>
  <c r="E45" i="100"/>
  <c r="D45" i="100"/>
  <c r="C45" i="100"/>
  <c r="A45" i="100"/>
  <c r="E44" i="100"/>
  <c r="D44" i="100"/>
  <c r="C44" i="100"/>
  <c r="A44" i="100"/>
  <c r="E43" i="100"/>
  <c r="D43" i="100"/>
  <c r="C43" i="100"/>
  <c r="A43" i="100"/>
  <c r="E42" i="100"/>
  <c r="D42" i="100"/>
  <c r="C42" i="100"/>
  <c r="A42" i="100"/>
  <c r="E41" i="100"/>
  <c r="D41" i="100"/>
  <c r="C41" i="100"/>
  <c r="A41" i="100"/>
  <c r="E40" i="100"/>
  <c r="D40" i="100"/>
  <c r="C40" i="100"/>
  <c r="A40" i="100"/>
  <c r="E39" i="100"/>
  <c r="D39" i="100"/>
  <c r="C39" i="100"/>
  <c r="A39" i="100"/>
  <c r="E38" i="100"/>
  <c r="D38" i="100"/>
  <c r="C38" i="100"/>
  <c r="A38" i="100"/>
  <c r="E37" i="100"/>
  <c r="D37" i="100"/>
  <c r="C37" i="100"/>
  <c r="A37" i="100"/>
  <c r="E36" i="100"/>
  <c r="D36" i="100"/>
  <c r="C36" i="100"/>
  <c r="A36" i="100"/>
  <c r="E35" i="100"/>
  <c r="D35" i="100"/>
  <c r="C35" i="100"/>
  <c r="A35" i="100"/>
  <c r="E34" i="100"/>
  <c r="D34" i="100"/>
  <c r="C34" i="100"/>
  <c r="A34" i="100"/>
  <c r="E33" i="100"/>
  <c r="D33" i="100"/>
  <c r="C33" i="100"/>
  <c r="A33" i="100"/>
  <c r="E32" i="100"/>
  <c r="D32" i="100"/>
  <c r="C32" i="100"/>
  <c r="A32" i="100"/>
  <c r="E31" i="100"/>
  <c r="D31" i="100"/>
  <c r="C31" i="100"/>
  <c r="A31" i="100"/>
  <c r="E30" i="100"/>
  <c r="D30" i="100"/>
  <c r="C30" i="100"/>
  <c r="A30" i="100"/>
  <c r="E29" i="100"/>
  <c r="D29" i="100"/>
  <c r="C29" i="100"/>
  <c r="A29" i="100"/>
  <c r="E28" i="100"/>
  <c r="D28" i="100"/>
  <c r="C28" i="100"/>
  <c r="A28" i="100"/>
  <c r="E27" i="100"/>
  <c r="D27" i="100"/>
  <c r="C27" i="100"/>
  <c r="A27" i="100"/>
  <c r="E26" i="100"/>
  <c r="D26" i="100"/>
  <c r="C26" i="100"/>
  <c r="A26" i="100"/>
  <c r="E25" i="100"/>
  <c r="D25" i="100"/>
  <c r="C25" i="100"/>
  <c r="A25" i="100"/>
  <c r="E24" i="100"/>
  <c r="D24" i="100"/>
  <c r="C24" i="100"/>
  <c r="A24" i="100"/>
  <c r="E23" i="100"/>
  <c r="D23" i="100"/>
  <c r="C23" i="100"/>
  <c r="A23" i="100"/>
  <c r="E22" i="100"/>
  <c r="D22" i="100"/>
  <c r="C22" i="100"/>
  <c r="A22" i="100"/>
  <c r="E21" i="100"/>
  <c r="D21" i="100"/>
  <c r="C21" i="100"/>
  <c r="A21" i="100"/>
  <c r="E20" i="100"/>
  <c r="D20" i="100"/>
  <c r="C20" i="100"/>
  <c r="A20" i="100"/>
  <c r="E19" i="100"/>
  <c r="D19" i="100"/>
  <c r="C19" i="100"/>
  <c r="A19" i="100"/>
  <c r="E18" i="100"/>
  <c r="D18" i="100"/>
  <c r="C18" i="100"/>
  <c r="A18" i="100"/>
  <c r="E17" i="100"/>
  <c r="D17" i="100"/>
  <c r="C17" i="100"/>
  <c r="A17" i="100"/>
  <c r="E16" i="100"/>
  <c r="D16" i="100"/>
  <c r="C16" i="100"/>
  <c r="A16" i="100"/>
  <c r="E15" i="100"/>
  <c r="D15" i="100"/>
  <c r="C15" i="100"/>
  <c r="A15" i="100"/>
  <c r="E14" i="100"/>
  <c r="D14" i="100"/>
  <c r="C14" i="100"/>
  <c r="A14" i="100"/>
  <c r="E13" i="100"/>
  <c r="D13" i="100"/>
  <c r="C13" i="100"/>
  <c r="A13" i="100"/>
  <c r="E12" i="100"/>
  <c r="D12" i="100"/>
  <c r="C12" i="100"/>
  <c r="A12" i="100"/>
  <c r="E11" i="100"/>
  <c r="D11" i="100"/>
  <c r="C11" i="100"/>
  <c r="A11" i="100"/>
  <c r="E10" i="100"/>
  <c r="D10" i="100"/>
  <c r="C10" i="100"/>
  <c r="A10" i="100"/>
  <c r="E9" i="100"/>
  <c r="D9" i="100"/>
  <c r="C9" i="100"/>
  <c r="A9" i="100"/>
  <c r="E8" i="100"/>
  <c r="D8" i="100"/>
  <c r="C8" i="100"/>
  <c r="A8" i="100"/>
  <c r="E7" i="100"/>
  <c r="D7" i="100"/>
  <c r="C7" i="100"/>
  <c r="A7" i="100"/>
  <c r="E6" i="100"/>
  <c r="D6" i="100"/>
  <c r="C6" i="100"/>
  <c r="A6" i="100"/>
  <c r="E5" i="100"/>
  <c r="D5" i="100"/>
  <c r="C5" i="100"/>
  <c r="A5" i="100"/>
  <c r="E4" i="100"/>
  <c r="D4" i="100"/>
  <c r="C4" i="100"/>
  <c r="A4" i="100"/>
  <c r="J1" i="100"/>
  <c r="E2" i="100" s="1"/>
  <c r="E110" i="101"/>
  <c r="D110" i="101"/>
  <c r="C110" i="101"/>
  <c r="A110" i="101"/>
  <c r="E109" i="101"/>
  <c r="D109" i="101"/>
  <c r="C109" i="101"/>
  <c r="A109" i="101"/>
  <c r="E108" i="101"/>
  <c r="D108" i="101"/>
  <c r="C108" i="101"/>
  <c r="A108" i="101"/>
  <c r="E107" i="101"/>
  <c r="D107" i="101"/>
  <c r="C107" i="101"/>
  <c r="A107" i="101"/>
  <c r="E106" i="101"/>
  <c r="D106" i="101"/>
  <c r="C106" i="101"/>
  <c r="A106" i="101"/>
  <c r="E105" i="101"/>
  <c r="D105" i="101"/>
  <c r="C105" i="101"/>
  <c r="A105" i="101"/>
  <c r="E104" i="101"/>
  <c r="D104" i="101"/>
  <c r="C104" i="101"/>
  <c r="A104" i="101"/>
  <c r="E103" i="101"/>
  <c r="D103" i="101"/>
  <c r="C103" i="101"/>
  <c r="A103" i="101"/>
  <c r="E102" i="101"/>
  <c r="D102" i="101"/>
  <c r="C102" i="101"/>
  <c r="A102" i="101"/>
  <c r="E101" i="101"/>
  <c r="D101" i="101"/>
  <c r="C101" i="101"/>
  <c r="A101" i="101"/>
  <c r="E100" i="101"/>
  <c r="D100" i="101"/>
  <c r="C100" i="101"/>
  <c r="A100" i="101"/>
  <c r="E99" i="101"/>
  <c r="D99" i="101"/>
  <c r="C99" i="101"/>
  <c r="A99" i="101"/>
  <c r="E98" i="101"/>
  <c r="D98" i="101"/>
  <c r="C98" i="101"/>
  <c r="A98" i="101"/>
  <c r="E97" i="101"/>
  <c r="D97" i="101"/>
  <c r="C97" i="101"/>
  <c r="A97" i="101"/>
  <c r="E96" i="101"/>
  <c r="D96" i="101"/>
  <c r="C96" i="101"/>
  <c r="A96" i="101"/>
  <c r="E95" i="101"/>
  <c r="D95" i="101"/>
  <c r="C95" i="101"/>
  <c r="A95" i="101"/>
  <c r="E94" i="101"/>
  <c r="D94" i="101"/>
  <c r="C94" i="101"/>
  <c r="A94" i="101"/>
  <c r="E93" i="101"/>
  <c r="D93" i="101"/>
  <c r="C93" i="101"/>
  <c r="A93" i="101"/>
  <c r="E92" i="101"/>
  <c r="D92" i="101"/>
  <c r="C92" i="101"/>
  <c r="A92" i="101"/>
  <c r="E91" i="101"/>
  <c r="D91" i="101"/>
  <c r="C91" i="101"/>
  <c r="A91" i="101"/>
  <c r="E90" i="101"/>
  <c r="D90" i="101"/>
  <c r="C90" i="101"/>
  <c r="A90" i="101"/>
  <c r="E89" i="101"/>
  <c r="D89" i="101"/>
  <c r="C89" i="101"/>
  <c r="A89" i="101"/>
  <c r="E88" i="101"/>
  <c r="D88" i="101"/>
  <c r="C88" i="101"/>
  <c r="A88" i="101"/>
  <c r="E87" i="101"/>
  <c r="D87" i="101"/>
  <c r="C87" i="101"/>
  <c r="A87" i="101"/>
  <c r="E86" i="101"/>
  <c r="D86" i="101"/>
  <c r="C86" i="101"/>
  <c r="A86" i="101"/>
  <c r="E85" i="101"/>
  <c r="D85" i="101"/>
  <c r="C85" i="101"/>
  <c r="A85" i="101"/>
  <c r="E84" i="101"/>
  <c r="D84" i="101"/>
  <c r="C84" i="101"/>
  <c r="A84" i="101"/>
  <c r="E83" i="101"/>
  <c r="D83" i="101"/>
  <c r="C83" i="101"/>
  <c r="A83" i="101"/>
  <c r="E82" i="101"/>
  <c r="D82" i="101"/>
  <c r="C82" i="101"/>
  <c r="A82" i="101"/>
  <c r="E81" i="101"/>
  <c r="D81" i="101"/>
  <c r="C81" i="101"/>
  <c r="A81" i="101"/>
  <c r="E80" i="101"/>
  <c r="D80" i="101"/>
  <c r="C80" i="101"/>
  <c r="A80" i="101"/>
  <c r="E79" i="101"/>
  <c r="D79" i="101"/>
  <c r="C79" i="101"/>
  <c r="A79" i="101"/>
  <c r="E78" i="101"/>
  <c r="D78" i="101"/>
  <c r="C78" i="101"/>
  <c r="A78" i="101"/>
  <c r="E77" i="101"/>
  <c r="D77" i="101"/>
  <c r="C77" i="101"/>
  <c r="A77" i="101"/>
  <c r="E76" i="101"/>
  <c r="D76" i="101"/>
  <c r="C76" i="101"/>
  <c r="A76" i="101"/>
  <c r="E75" i="101"/>
  <c r="D75" i="101"/>
  <c r="C75" i="101"/>
  <c r="A75" i="101"/>
  <c r="E74" i="101"/>
  <c r="D74" i="101"/>
  <c r="C74" i="101"/>
  <c r="A74" i="101"/>
  <c r="E73" i="101"/>
  <c r="D73" i="101"/>
  <c r="C73" i="101"/>
  <c r="A73" i="101"/>
  <c r="E72" i="101"/>
  <c r="D72" i="101"/>
  <c r="C72" i="101"/>
  <c r="A72" i="101"/>
  <c r="E71" i="101"/>
  <c r="D71" i="101"/>
  <c r="C71" i="101"/>
  <c r="A71" i="101"/>
  <c r="E70" i="101"/>
  <c r="D70" i="101"/>
  <c r="C70" i="101"/>
  <c r="A70" i="101"/>
  <c r="E69" i="101"/>
  <c r="D69" i="101"/>
  <c r="C69" i="101"/>
  <c r="A69" i="101"/>
  <c r="E68" i="101"/>
  <c r="D68" i="101"/>
  <c r="C68" i="101"/>
  <c r="A68" i="101"/>
  <c r="E67" i="101"/>
  <c r="D67" i="101"/>
  <c r="C67" i="101"/>
  <c r="A67" i="101"/>
  <c r="E66" i="101"/>
  <c r="D66" i="101"/>
  <c r="C66" i="101"/>
  <c r="A66" i="101"/>
  <c r="E65" i="101"/>
  <c r="D65" i="101"/>
  <c r="C65" i="101"/>
  <c r="A65" i="101"/>
  <c r="E64" i="101"/>
  <c r="D64" i="101"/>
  <c r="C64" i="101"/>
  <c r="A64" i="101"/>
  <c r="E63" i="101"/>
  <c r="D63" i="101"/>
  <c r="C63" i="101"/>
  <c r="A63" i="101"/>
  <c r="E62" i="101"/>
  <c r="D62" i="101"/>
  <c r="C62" i="101"/>
  <c r="A62" i="101"/>
  <c r="E61" i="101"/>
  <c r="D61" i="101"/>
  <c r="C61" i="101"/>
  <c r="A61" i="101"/>
  <c r="E60" i="101"/>
  <c r="D60" i="101"/>
  <c r="C60" i="101"/>
  <c r="A60" i="101"/>
  <c r="E59" i="101"/>
  <c r="D59" i="101"/>
  <c r="C59" i="101"/>
  <c r="A59" i="101"/>
  <c r="E58" i="101"/>
  <c r="D58" i="101"/>
  <c r="C58" i="101"/>
  <c r="A58" i="101"/>
  <c r="E57" i="101"/>
  <c r="D57" i="101"/>
  <c r="C57" i="101"/>
  <c r="A57" i="101"/>
  <c r="E56" i="101"/>
  <c r="D56" i="101"/>
  <c r="C56" i="101"/>
  <c r="A56" i="101"/>
  <c r="E55" i="101"/>
  <c r="D55" i="101"/>
  <c r="C55" i="101"/>
  <c r="A55" i="101"/>
  <c r="E54" i="101"/>
  <c r="D54" i="101"/>
  <c r="C54" i="101"/>
  <c r="A54" i="101"/>
  <c r="E53" i="101"/>
  <c r="D53" i="101"/>
  <c r="C53" i="101"/>
  <c r="A53" i="101"/>
  <c r="E52" i="101"/>
  <c r="D52" i="101"/>
  <c r="C52" i="101"/>
  <c r="A52" i="101"/>
  <c r="E51" i="101"/>
  <c r="D51" i="101"/>
  <c r="C51" i="101"/>
  <c r="A51" i="101"/>
  <c r="E50" i="101"/>
  <c r="D50" i="101"/>
  <c r="C50" i="101"/>
  <c r="A50" i="101"/>
  <c r="E49" i="101"/>
  <c r="D49" i="101"/>
  <c r="C49" i="101"/>
  <c r="A49" i="101"/>
  <c r="E48" i="101"/>
  <c r="D48" i="101"/>
  <c r="C48" i="101"/>
  <c r="A48" i="101"/>
  <c r="E47" i="101"/>
  <c r="D47" i="101"/>
  <c r="C47" i="101"/>
  <c r="A47" i="101"/>
  <c r="E46" i="101"/>
  <c r="D46" i="101"/>
  <c r="C46" i="101"/>
  <c r="A46" i="101"/>
  <c r="E45" i="101"/>
  <c r="D45" i="101"/>
  <c r="C45" i="101"/>
  <c r="A45" i="101"/>
  <c r="E44" i="101"/>
  <c r="D44" i="101"/>
  <c r="C44" i="101"/>
  <c r="A44" i="101"/>
  <c r="E43" i="101"/>
  <c r="D43" i="101"/>
  <c r="C43" i="101"/>
  <c r="A43" i="101"/>
  <c r="E42" i="101"/>
  <c r="D42" i="101"/>
  <c r="C42" i="101"/>
  <c r="A42" i="101"/>
  <c r="E41" i="101"/>
  <c r="D41" i="101"/>
  <c r="C41" i="101"/>
  <c r="A41" i="101"/>
  <c r="E40" i="101"/>
  <c r="D40" i="101"/>
  <c r="C40" i="101"/>
  <c r="A40" i="101"/>
  <c r="E39" i="101"/>
  <c r="D39" i="101"/>
  <c r="C39" i="101"/>
  <c r="A39" i="101"/>
  <c r="E38" i="101"/>
  <c r="D38" i="101"/>
  <c r="C38" i="101"/>
  <c r="A38" i="101"/>
  <c r="E37" i="101"/>
  <c r="D37" i="101"/>
  <c r="C37" i="101"/>
  <c r="A37" i="101"/>
  <c r="E36" i="101"/>
  <c r="D36" i="101"/>
  <c r="C36" i="101"/>
  <c r="A36" i="101"/>
  <c r="E35" i="101"/>
  <c r="D35" i="101"/>
  <c r="C35" i="101"/>
  <c r="A35" i="101"/>
  <c r="E34" i="101"/>
  <c r="D34" i="101"/>
  <c r="C34" i="101"/>
  <c r="A34" i="101"/>
  <c r="E33" i="101"/>
  <c r="D33" i="101"/>
  <c r="C33" i="101"/>
  <c r="A33" i="101"/>
  <c r="E32" i="101"/>
  <c r="D32" i="101"/>
  <c r="C32" i="101"/>
  <c r="A32" i="101"/>
  <c r="E31" i="101"/>
  <c r="D31" i="101"/>
  <c r="C31" i="101"/>
  <c r="A31" i="101"/>
  <c r="E30" i="101"/>
  <c r="D30" i="101"/>
  <c r="C30" i="101"/>
  <c r="A30" i="101"/>
  <c r="E29" i="101"/>
  <c r="D29" i="101"/>
  <c r="C29" i="101"/>
  <c r="A29" i="101"/>
  <c r="E28" i="101"/>
  <c r="D28" i="101"/>
  <c r="C28" i="101"/>
  <c r="A28" i="101"/>
  <c r="E27" i="101"/>
  <c r="D27" i="101"/>
  <c r="C27" i="101"/>
  <c r="A27" i="101"/>
  <c r="E26" i="101"/>
  <c r="D26" i="101"/>
  <c r="C26" i="101"/>
  <c r="A26" i="101"/>
  <c r="E25" i="101"/>
  <c r="D25" i="101"/>
  <c r="C25" i="101"/>
  <c r="A25" i="101"/>
  <c r="E24" i="101"/>
  <c r="D24" i="101"/>
  <c r="C24" i="101"/>
  <c r="A24" i="101"/>
  <c r="E23" i="101"/>
  <c r="D23" i="101"/>
  <c r="C23" i="101"/>
  <c r="A23" i="101"/>
  <c r="E22" i="101"/>
  <c r="D22" i="101"/>
  <c r="C22" i="101"/>
  <c r="A22" i="101"/>
  <c r="E21" i="101"/>
  <c r="D21" i="101"/>
  <c r="C21" i="101"/>
  <c r="A21" i="101"/>
  <c r="E20" i="101"/>
  <c r="D20" i="101"/>
  <c r="C20" i="101"/>
  <c r="A20" i="101"/>
  <c r="E19" i="101"/>
  <c r="D19" i="101"/>
  <c r="C19" i="101"/>
  <c r="A19" i="101"/>
  <c r="E18" i="101"/>
  <c r="D18" i="101"/>
  <c r="C18" i="101"/>
  <c r="A18" i="101"/>
  <c r="E17" i="101"/>
  <c r="D17" i="101"/>
  <c r="C17" i="101"/>
  <c r="A17" i="101"/>
  <c r="E16" i="101"/>
  <c r="D16" i="101"/>
  <c r="C16" i="101"/>
  <c r="A16" i="101"/>
  <c r="E15" i="101"/>
  <c r="D15" i="101"/>
  <c r="C15" i="101"/>
  <c r="A15" i="101"/>
  <c r="E14" i="101"/>
  <c r="D14" i="101"/>
  <c r="C14" i="101"/>
  <c r="A14" i="101"/>
  <c r="E13" i="101"/>
  <c r="D13" i="101"/>
  <c r="C13" i="101"/>
  <c r="A13" i="101"/>
  <c r="E12" i="101"/>
  <c r="D12" i="101"/>
  <c r="C12" i="101"/>
  <c r="A12" i="101"/>
  <c r="E11" i="101"/>
  <c r="D11" i="101"/>
  <c r="C11" i="101"/>
  <c r="A11" i="101"/>
  <c r="E10" i="101"/>
  <c r="D10" i="101"/>
  <c r="C10" i="101"/>
  <c r="A10" i="101"/>
  <c r="E9" i="101"/>
  <c r="D9" i="101"/>
  <c r="C9" i="101"/>
  <c r="A9" i="101"/>
  <c r="E8" i="101"/>
  <c r="D8" i="101"/>
  <c r="C8" i="101"/>
  <c r="A8" i="101"/>
  <c r="E7" i="101"/>
  <c r="D7" i="101"/>
  <c r="C7" i="101"/>
  <c r="A7" i="101"/>
  <c r="E6" i="101"/>
  <c r="D6" i="101"/>
  <c r="C6" i="101"/>
  <c r="A6" i="101"/>
  <c r="E5" i="101"/>
  <c r="D5" i="101"/>
  <c r="C5" i="101"/>
  <c r="A5" i="101"/>
  <c r="E4" i="101"/>
  <c r="D4" i="101"/>
  <c r="C4" i="101"/>
  <c r="A4" i="101"/>
  <c r="J1" i="101"/>
  <c r="E2" i="101" s="1"/>
  <c r="E110" i="102"/>
  <c r="D110" i="102"/>
  <c r="C110" i="102"/>
  <c r="A110" i="102"/>
  <c r="E109" i="102"/>
  <c r="D109" i="102"/>
  <c r="C109" i="102"/>
  <c r="A109" i="102"/>
  <c r="E108" i="102"/>
  <c r="D108" i="102"/>
  <c r="C108" i="102"/>
  <c r="A108" i="102"/>
  <c r="E107" i="102"/>
  <c r="D107" i="102"/>
  <c r="C107" i="102"/>
  <c r="A107" i="102"/>
  <c r="E106" i="102"/>
  <c r="D106" i="102"/>
  <c r="C106" i="102"/>
  <c r="A106" i="102"/>
  <c r="E105" i="102"/>
  <c r="D105" i="102"/>
  <c r="C105" i="102"/>
  <c r="A105" i="102"/>
  <c r="E104" i="102"/>
  <c r="D104" i="102"/>
  <c r="C104" i="102"/>
  <c r="A104" i="102"/>
  <c r="E103" i="102"/>
  <c r="D103" i="102"/>
  <c r="C103" i="102"/>
  <c r="A103" i="102"/>
  <c r="E102" i="102"/>
  <c r="D102" i="102"/>
  <c r="C102" i="102"/>
  <c r="A102" i="102"/>
  <c r="E101" i="102"/>
  <c r="D101" i="102"/>
  <c r="C101" i="102"/>
  <c r="A101" i="102"/>
  <c r="E100" i="102"/>
  <c r="D100" i="102"/>
  <c r="C100" i="102"/>
  <c r="A100" i="102"/>
  <c r="E99" i="102"/>
  <c r="D99" i="102"/>
  <c r="C99" i="102"/>
  <c r="A99" i="102"/>
  <c r="E98" i="102"/>
  <c r="D98" i="102"/>
  <c r="C98" i="102"/>
  <c r="A98" i="102"/>
  <c r="E97" i="102"/>
  <c r="D97" i="102"/>
  <c r="C97" i="102"/>
  <c r="A97" i="102"/>
  <c r="E96" i="102"/>
  <c r="D96" i="102"/>
  <c r="C96" i="102"/>
  <c r="A96" i="102"/>
  <c r="E95" i="102"/>
  <c r="D95" i="102"/>
  <c r="C95" i="102"/>
  <c r="A95" i="102"/>
  <c r="E94" i="102"/>
  <c r="D94" i="102"/>
  <c r="C94" i="102"/>
  <c r="A94" i="102"/>
  <c r="E93" i="102"/>
  <c r="D93" i="102"/>
  <c r="C93" i="102"/>
  <c r="A93" i="102"/>
  <c r="E92" i="102"/>
  <c r="D92" i="102"/>
  <c r="C92" i="102"/>
  <c r="A92" i="102"/>
  <c r="E91" i="102"/>
  <c r="D91" i="102"/>
  <c r="C91" i="102"/>
  <c r="A91" i="102"/>
  <c r="E90" i="102"/>
  <c r="D90" i="102"/>
  <c r="C90" i="102"/>
  <c r="A90" i="102"/>
  <c r="E89" i="102"/>
  <c r="D89" i="102"/>
  <c r="C89" i="102"/>
  <c r="A89" i="102"/>
  <c r="E88" i="102"/>
  <c r="D88" i="102"/>
  <c r="C88" i="102"/>
  <c r="A88" i="102"/>
  <c r="E87" i="102"/>
  <c r="D87" i="102"/>
  <c r="C87" i="102"/>
  <c r="A87" i="102"/>
  <c r="E86" i="102"/>
  <c r="D86" i="102"/>
  <c r="C86" i="102"/>
  <c r="A86" i="102"/>
  <c r="E85" i="102"/>
  <c r="D85" i="102"/>
  <c r="C85" i="102"/>
  <c r="A85" i="102"/>
  <c r="E84" i="102"/>
  <c r="D84" i="102"/>
  <c r="C84" i="102"/>
  <c r="A84" i="102"/>
  <c r="E83" i="102"/>
  <c r="D83" i="102"/>
  <c r="C83" i="102"/>
  <c r="A83" i="102"/>
  <c r="E82" i="102"/>
  <c r="D82" i="102"/>
  <c r="C82" i="102"/>
  <c r="A82" i="102"/>
  <c r="E81" i="102"/>
  <c r="D81" i="102"/>
  <c r="C81" i="102"/>
  <c r="A81" i="102"/>
  <c r="E80" i="102"/>
  <c r="D80" i="102"/>
  <c r="C80" i="102"/>
  <c r="A80" i="102"/>
  <c r="E79" i="102"/>
  <c r="D79" i="102"/>
  <c r="C79" i="102"/>
  <c r="A79" i="102"/>
  <c r="E78" i="102"/>
  <c r="D78" i="102"/>
  <c r="C78" i="102"/>
  <c r="A78" i="102"/>
  <c r="E77" i="102"/>
  <c r="D77" i="102"/>
  <c r="C77" i="102"/>
  <c r="A77" i="102"/>
  <c r="E76" i="102"/>
  <c r="D76" i="102"/>
  <c r="C76" i="102"/>
  <c r="A76" i="102"/>
  <c r="E75" i="102"/>
  <c r="D75" i="102"/>
  <c r="C75" i="102"/>
  <c r="A75" i="102"/>
  <c r="E74" i="102"/>
  <c r="D74" i="102"/>
  <c r="C74" i="102"/>
  <c r="A74" i="102"/>
  <c r="E73" i="102"/>
  <c r="D73" i="102"/>
  <c r="C73" i="102"/>
  <c r="A73" i="102"/>
  <c r="E72" i="102"/>
  <c r="D72" i="102"/>
  <c r="C72" i="102"/>
  <c r="A72" i="102"/>
  <c r="E71" i="102"/>
  <c r="D71" i="102"/>
  <c r="C71" i="102"/>
  <c r="A71" i="102"/>
  <c r="E70" i="102"/>
  <c r="D70" i="102"/>
  <c r="C70" i="102"/>
  <c r="A70" i="102"/>
  <c r="E69" i="102"/>
  <c r="D69" i="102"/>
  <c r="C69" i="102"/>
  <c r="A69" i="102"/>
  <c r="E68" i="102"/>
  <c r="D68" i="102"/>
  <c r="C68" i="102"/>
  <c r="A68" i="102"/>
  <c r="E67" i="102"/>
  <c r="D67" i="102"/>
  <c r="C67" i="102"/>
  <c r="A67" i="102"/>
  <c r="E66" i="102"/>
  <c r="D66" i="102"/>
  <c r="C66" i="102"/>
  <c r="A66" i="102"/>
  <c r="E65" i="102"/>
  <c r="D65" i="102"/>
  <c r="C65" i="102"/>
  <c r="A65" i="102"/>
  <c r="E64" i="102"/>
  <c r="D64" i="102"/>
  <c r="C64" i="102"/>
  <c r="A64" i="102"/>
  <c r="E63" i="102"/>
  <c r="D63" i="102"/>
  <c r="C63" i="102"/>
  <c r="A63" i="102"/>
  <c r="E62" i="102"/>
  <c r="D62" i="102"/>
  <c r="C62" i="102"/>
  <c r="A62" i="102"/>
  <c r="E61" i="102"/>
  <c r="D61" i="102"/>
  <c r="C61" i="102"/>
  <c r="A61" i="102"/>
  <c r="E60" i="102"/>
  <c r="D60" i="102"/>
  <c r="C60" i="102"/>
  <c r="A60" i="102"/>
  <c r="E59" i="102"/>
  <c r="D59" i="102"/>
  <c r="C59" i="102"/>
  <c r="A59" i="102"/>
  <c r="E58" i="102"/>
  <c r="D58" i="102"/>
  <c r="C58" i="102"/>
  <c r="A58" i="102"/>
  <c r="E57" i="102"/>
  <c r="D57" i="102"/>
  <c r="C57" i="102"/>
  <c r="A57" i="102"/>
  <c r="E56" i="102"/>
  <c r="D56" i="102"/>
  <c r="C56" i="102"/>
  <c r="A56" i="102"/>
  <c r="E55" i="102"/>
  <c r="D55" i="102"/>
  <c r="C55" i="102"/>
  <c r="A55" i="102"/>
  <c r="E54" i="102"/>
  <c r="D54" i="102"/>
  <c r="C54" i="102"/>
  <c r="A54" i="102"/>
  <c r="E53" i="102"/>
  <c r="D53" i="102"/>
  <c r="C53" i="102"/>
  <c r="A53" i="102"/>
  <c r="E52" i="102"/>
  <c r="D52" i="102"/>
  <c r="C52" i="102"/>
  <c r="A52" i="102"/>
  <c r="E51" i="102"/>
  <c r="D51" i="102"/>
  <c r="C51" i="102"/>
  <c r="A51" i="102"/>
  <c r="E50" i="102"/>
  <c r="D50" i="102"/>
  <c r="C50" i="102"/>
  <c r="A50" i="102"/>
  <c r="E49" i="102"/>
  <c r="D49" i="102"/>
  <c r="C49" i="102"/>
  <c r="A49" i="102"/>
  <c r="E48" i="102"/>
  <c r="D48" i="102"/>
  <c r="C48" i="102"/>
  <c r="A48" i="102"/>
  <c r="E47" i="102"/>
  <c r="D47" i="102"/>
  <c r="C47" i="102"/>
  <c r="A47" i="102"/>
  <c r="E46" i="102"/>
  <c r="D46" i="102"/>
  <c r="C46" i="102"/>
  <c r="A46" i="102"/>
  <c r="E45" i="102"/>
  <c r="D45" i="102"/>
  <c r="C45" i="102"/>
  <c r="A45" i="102"/>
  <c r="E44" i="102"/>
  <c r="D44" i="102"/>
  <c r="C44" i="102"/>
  <c r="A44" i="102"/>
  <c r="E43" i="102"/>
  <c r="D43" i="102"/>
  <c r="C43" i="102"/>
  <c r="A43" i="102"/>
  <c r="E42" i="102"/>
  <c r="D42" i="102"/>
  <c r="C42" i="102"/>
  <c r="A42" i="102"/>
  <c r="E41" i="102"/>
  <c r="D41" i="102"/>
  <c r="C41" i="102"/>
  <c r="A41" i="102"/>
  <c r="E40" i="102"/>
  <c r="D40" i="102"/>
  <c r="C40" i="102"/>
  <c r="A40" i="102"/>
  <c r="E39" i="102"/>
  <c r="D39" i="102"/>
  <c r="C39" i="102"/>
  <c r="A39" i="102"/>
  <c r="E38" i="102"/>
  <c r="D38" i="102"/>
  <c r="C38" i="102"/>
  <c r="A38" i="102"/>
  <c r="E37" i="102"/>
  <c r="D37" i="102"/>
  <c r="C37" i="102"/>
  <c r="A37" i="102"/>
  <c r="E36" i="102"/>
  <c r="D36" i="102"/>
  <c r="C36" i="102"/>
  <c r="A36" i="102"/>
  <c r="E35" i="102"/>
  <c r="D35" i="102"/>
  <c r="C35" i="102"/>
  <c r="A35" i="102"/>
  <c r="E34" i="102"/>
  <c r="D34" i="102"/>
  <c r="C34" i="102"/>
  <c r="A34" i="102"/>
  <c r="E33" i="102"/>
  <c r="D33" i="102"/>
  <c r="C33" i="102"/>
  <c r="A33" i="102"/>
  <c r="E32" i="102"/>
  <c r="D32" i="102"/>
  <c r="C32" i="102"/>
  <c r="A32" i="102"/>
  <c r="E31" i="102"/>
  <c r="D31" i="102"/>
  <c r="C31" i="102"/>
  <c r="A31" i="102"/>
  <c r="E30" i="102"/>
  <c r="D30" i="102"/>
  <c r="C30" i="102"/>
  <c r="A30" i="102"/>
  <c r="E29" i="102"/>
  <c r="D29" i="102"/>
  <c r="C29" i="102"/>
  <c r="A29" i="102"/>
  <c r="E28" i="102"/>
  <c r="D28" i="102"/>
  <c r="C28" i="102"/>
  <c r="A28" i="102"/>
  <c r="E27" i="102"/>
  <c r="D27" i="102"/>
  <c r="C27" i="102"/>
  <c r="A27" i="102"/>
  <c r="E26" i="102"/>
  <c r="D26" i="102"/>
  <c r="C26" i="102"/>
  <c r="A26" i="102"/>
  <c r="E25" i="102"/>
  <c r="D25" i="102"/>
  <c r="C25" i="102"/>
  <c r="A25" i="102"/>
  <c r="E24" i="102"/>
  <c r="D24" i="102"/>
  <c r="C24" i="102"/>
  <c r="A24" i="102"/>
  <c r="E23" i="102"/>
  <c r="D23" i="102"/>
  <c r="C23" i="102"/>
  <c r="A23" i="102"/>
  <c r="E22" i="102"/>
  <c r="D22" i="102"/>
  <c r="C22" i="102"/>
  <c r="A22" i="102"/>
  <c r="E21" i="102"/>
  <c r="D21" i="102"/>
  <c r="C21" i="102"/>
  <c r="A21" i="102"/>
  <c r="E20" i="102"/>
  <c r="D20" i="102"/>
  <c r="C20" i="102"/>
  <c r="A20" i="102"/>
  <c r="E19" i="102"/>
  <c r="D19" i="102"/>
  <c r="C19" i="102"/>
  <c r="A19" i="102"/>
  <c r="E18" i="102"/>
  <c r="D18" i="102"/>
  <c r="C18" i="102"/>
  <c r="A18" i="102"/>
  <c r="E17" i="102"/>
  <c r="D17" i="102"/>
  <c r="C17" i="102"/>
  <c r="A17" i="102"/>
  <c r="E16" i="102"/>
  <c r="D16" i="102"/>
  <c r="C16" i="102"/>
  <c r="A16" i="102"/>
  <c r="E15" i="102"/>
  <c r="D15" i="102"/>
  <c r="C15" i="102"/>
  <c r="A15" i="102"/>
  <c r="E14" i="102"/>
  <c r="D14" i="102"/>
  <c r="C14" i="102"/>
  <c r="A14" i="102"/>
  <c r="E13" i="102"/>
  <c r="D13" i="102"/>
  <c r="C13" i="102"/>
  <c r="A13" i="102"/>
  <c r="E12" i="102"/>
  <c r="D12" i="102"/>
  <c r="C12" i="102"/>
  <c r="A12" i="102"/>
  <c r="E11" i="102"/>
  <c r="D11" i="102"/>
  <c r="C11" i="102"/>
  <c r="A11" i="102"/>
  <c r="E10" i="102"/>
  <c r="D10" i="102"/>
  <c r="C10" i="102"/>
  <c r="A10" i="102"/>
  <c r="E9" i="102"/>
  <c r="D9" i="102"/>
  <c r="C9" i="102"/>
  <c r="A9" i="102"/>
  <c r="E8" i="102"/>
  <c r="D8" i="102"/>
  <c r="C8" i="102"/>
  <c r="A8" i="102"/>
  <c r="E7" i="102"/>
  <c r="D7" i="102"/>
  <c r="C7" i="102"/>
  <c r="A7" i="102"/>
  <c r="E6" i="102"/>
  <c r="D6" i="102"/>
  <c r="C6" i="102"/>
  <c r="A6" i="102"/>
  <c r="E5" i="102"/>
  <c r="D5" i="102"/>
  <c r="C5" i="102"/>
  <c r="A5" i="102"/>
  <c r="E4" i="102"/>
  <c r="D4" i="102"/>
  <c r="C4" i="102"/>
  <c r="A4" i="102"/>
  <c r="J1" i="102"/>
  <c r="E2" i="102" s="1"/>
  <c r="E110" i="103"/>
  <c r="D110" i="103"/>
  <c r="C110" i="103"/>
  <c r="A110" i="103"/>
  <c r="E109" i="103"/>
  <c r="D109" i="103"/>
  <c r="C109" i="103"/>
  <c r="A109" i="103"/>
  <c r="E108" i="103"/>
  <c r="D108" i="103"/>
  <c r="C108" i="103"/>
  <c r="A108" i="103"/>
  <c r="E107" i="103"/>
  <c r="D107" i="103"/>
  <c r="C107" i="103"/>
  <c r="A107" i="103"/>
  <c r="E106" i="103"/>
  <c r="D106" i="103"/>
  <c r="C106" i="103"/>
  <c r="A106" i="103"/>
  <c r="E105" i="103"/>
  <c r="D105" i="103"/>
  <c r="C105" i="103"/>
  <c r="A105" i="103"/>
  <c r="E104" i="103"/>
  <c r="D104" i="103"/>
  <c r="C104" i="103"/>
  <c r="A104" i="103"/>
  <c r="E103" i="103"/>
  <c r="D103" i="103"/>
  <c r="C103" i="103"/>
  <c r="A103" i="103"/>
  <c r="E102" i="103"/>
  <c r="D102" i="103"/>
  <c r="C102" i="103"/>
  <c r="A102" i="103"/>
  <c r="E101" i="103"/>
  <c r="D101" i="103"/>
  <c r="C101" i="103"/>
  <c r="A101" i="103"/>
  <c r="E100" i="103"/>
  <c r="D100" i="103"/>
  <c r="C100" i="103"/>
  <c r="A100" i="103"/>
  <c r="E99" i="103"/>
  <c r="D99" i="103"/>
  <c r="C99" i="103"/>
  <c r="A99" i="103"/>
  <c r="E98" i="103"/>
  <c r="D98" i="103"/>
  <c r="C98" i="103"/>
  <c r="A98" i="103"/>
  <c r="E97" i="103"/>
  <c r="D97" i="103"/>
  <c r="C97" i="103"/>
  <c r="A97" i="103"/>
  <c r="E96" i="103"/>
  <c r="D96" i="103"/>
  <c r="C96" i="103"/>
  <c r="A96" i="103"/>
  <c r="E95" i="103"/>
  <c r="D95" i="103"/>
  <c r="C95" i="103"/>
  <c r="A95" i="103"/>
  <c r="E94" i="103"/>
  <c r="D94" i="103"/>
  <c r="C94" i="103"/>
  <c r="A94" i="103"/>
  <c r="E93" i="103"/>
  <c r="D93" i="103"/>
  <c r="C93" i="103"/>
  <c r="A93" i="103"/>
  <c r="E92" i="103"/>
  <c r="D92" i="103"/>
  <c r="C92" i="103"/>
  <c r="A92" i="103"/>
  <c r="E91" i="103"/>
  <c r="D91" i="103"/>
  <c r="C91" i="103"/>
  <c r="A91" i="103"/>
  <c r="E90" i="103"/>
  <c r="D90" i="103"/>
  <c r="C90" i="103"/>
  <c r="A90" i="103"/>
  <c r="E89" i="103"/>
  <c r="D89" i="103"/>
  <c r="C89" i="103"/>
  <c r="A89" i="103"/>
  <c r="E88" i="103"/>
  <c r="D88" i="103"/>
  <c r="C88" i="103"/>
  <c r="A88" i="103"/>
  <c r="E87" i="103"/>
  <c r="D87" i="103"/>
  <c r="C87" i="103"/>
  <c r="A87" i="103"/>
  <c r="E86" i="103"/>
  <c r="D86" i="103"/>
  <c r="C86" i="103"/>
  <c r="A86" i="103"/>
  <c r="E85" i="103"/>
  <c r="D85" i="103"/>
  <c r="C85" i="103"/>
  <c r="A85" i="103"/>
  <c r="E84" i="103"/>
  <c r="D84" i="103"/>
  <c r="C84" i="103"/>
  <c r="A84" i="103"/>
  <c r="E83" i="103"/>
  <c r="D83" i="103"/>
  <c r="C83" i="103"/>
  <c r="A83" i="103"/>
  <c r="E82" i="103"/>
  <c r="D82" i="103"/>
  <c r="C82" i="103"/>
  <c r="A82" i="103"/>
  <c r="E81" i="103"/>
  <c r="D81" i="103"/>
  <c r="C81" i="103"/>
  <c r="A81" i="103"/>
  <c r="E80" i="103"/>
  <c r="D80" i="103"/>
  <c r="C80" i="103"/>
  <c r="A80" i="103"/>
  <c r="E79" i="103"/>
  <c r="D79" i="103"/>
  <c r="C79" i="103"/>
  <c r="A79" i="103"/>
  <c r="E78" i="103"/>
  <c r="D78" i="103"/>
  <c r="C78" i="103"/>
  <c r="A78" i="103"/>
  <c r="E77" i="103"/>
  <c r="D77" i="103"/>
  <c r="C77" i="103"/>
  <c r="A77" i="103"/>
  <c r="E76" i="103"/>
  <c r="D76" i="103"/>
  <c r="C76" i="103"/>
  <c r="A76" i="103"/>
  <c r="E75" i="103"/>
  <c r="D75" i="103"/>
  <c r="C75" i="103"/>
  <c r="A75" i="103"/>
  <c r="E74" i="103"/>
  <c r="D74" i="103"/>
  <c r="C74" i="103"/>
  <c r="A74" i="103"/>
  <c r="E73" i="103"/>
  <c r="D73" i="103"/>
  <c r="C73" i="103"/>
  <c r="A73" i="103"/>
  <c r="E72" i="103"/>
  <c r="D72" i="103"/>
  <c r="C72" i="103"/>
  <c r="A72" i="103"/>
  <c r="E71" i="103"/>
  <c r="D71" i="103"/>
  <c r="C71" i="103"/>
  <c r="A71" i="103"/>
  <c r="E70" i="103"/>
  <c r="D70" i="103"/>
  <c r="C70" i="103"/>
  <c r="A70" i="103"/>
  <c r="E69" i="103"/>
  <c r="D69" i="103"/>
  <c r="C69" i="103"/>
  <c r="A69" i="103"/>
  <c r="E68" i="103"/>
  <c r="D68" i="103"/>
  <c r="C68" i="103"/>
  <c r="A68" i="103"/>
  <c r="E67" i="103"/>
  <c r="D67" i="103"/>
  <c r="C67" i="103"/>
  <c r="A67" i="103"/>
  <c r="E66" i="103"/>
  <c r="D66" i="103"/>
  <c r="C66" i="103"/>
  <c r="A66" i="103"/>
  <c r="E65" i="103"/>
  <c r="D65" i="103"/>
  <c r="C65" i="103"/>
  <c r="A65" i="103"/>
  <c r="E64" i="103"/>
  <c r="D64" i="103"/>
  <c r="C64" i="103"/>
  <c r="A64" i="103"/>
  <c r="E63" i="103"/>
  <c r="D63" i="103"/>
  <c r="C63" i="103"/>
  <c r="A63" i="103"/>
  <c r="E62" i="103"/>
  <c r="D62" i="103"/>
  <c r="C62" i="103"/>
  <c r="A62" i="103"/>
  <c r="E61" i="103"/>
  <c r="D61" i="103"/>
  <c r="C61" i="103"/>
  <c r="A61" i="103"/>
  <c r="E60" i="103"/>
  <c r="D60" i="103"/>
  <c r="C60" i="103"/>
  <c r="A60" i="103"/>
  <c r="E59" i="103"/>
  <c r="D59" i="103"/>
  <c r="C59" i="103"/>
  <c r="A59" i="103"/>
  <c r="E58" i="103"/>
  <c r="D58" i="103"/>
  <c r="C58" i="103"/>
  <c r="A58" i="103"/>
  <c r="E57" i="103"/>
  <c r="D57" i="103"/>
  <c r="C57" i="103"/>
  <c r="A57" i="103"/>
  <c r="E56" i="103"/>
  <c r="D56" i="103"/>
  <c r="C56" i="103"/>
  <c r="A56" i="103"/>
  <c r="E55" i="103"/>
  <c r="D55" i="103"/>
  <c r="C55" i="103"/>
  <c r="A55" i="103"/>
  <c r="E54" i="103"/>
  <c r="D54" i="103"/>
  <c r="C54" i="103"/>
  <c r="A54" i="103"/>
  <c r="E53" i="103"/>
  <c r="D53" i="103"/>
  <c r="C53" i="103"/>
  <c r="A53" i="103"/>
  <c r="E52" i="103"/>
  <c r="D52" i="103"/>
  <c r="C52" i="103"/>
  <c r="A52" i="103"/>
  <c r="E51" i="103"/>
  <c r="D51" i="103"/>
  <c r="C51" i="103"/>
  <c r="A51" i="103"/>
  <c r="E50" i="103"/>
  <c r="D50" i="103"/>
  <c r="C50" i="103"/>
  <c r="A50" i="103"/>
  <c r="E49" i="103"/>
  <c r="D49" i="103"/>
  <c r="C49" i="103"/>
  <c r="A49" i="103"/>
  <c r="E48" i="103"/>
  <c r="D48" i="103"/>
  <c r="C48" i="103"/>
  <c r="A48" i="103"/>
  <c r="E47" i="103"/>
  <c r="D47" i="103"/>
  <c r="C47" i="103"/>
  <c r="A47" i="103"/>
  <c r="E46" i="103"/>
  <c r="D46" i="103"/>
  <c r="C46" i="103"/>
  <c r="A46" i="103"/>
  <c r="E45" i="103"/>
  <c r="D45" i="103"/>
  <c r="C45" i="103"/>
  <c r="A45" i="103"/>
  <c r="E44" i="103"/>
  <c r="D44" i="103"/>
  <c r="C44" i="103"/>
  <c r="A44" i="103"/>
  <c r="E43" i="103"/>
  <c r="D43" i="103"/>
  <c r="C43" i="103"/>
  <c r="A43" i="103"/>
  <c r="E42" i="103"/>
  <c r="D42" i="103"/>
  <c r="C42" i="103"/>
  <c r="A42" i="103"/>
  <c r="E41" i="103"/>
  <c r="D41" i="103"/>
  <c r="C41" i="103"/>
  <c r="A41" i="103"/>
  <c r="E40" i="103"/>
  <c r="D40" i="103"/>
  <c r="C40" i="103"/>
  <c r="A40" i="103"/>
  <c r="E39" i="103"/>
  <c r="D39" i="103"/>
  <c r="C39" i="103"/>
  <c r="A39" i="103"/>
  <c r="E38" i="103"/>
  <c r="D38" i="103"/>
  <c r="C38" i="103"/>
  <c r="A38" i="103"/>
  <c r="E37" i="103"/>
  <c r="D37" i="103"/>
  <c r="C37" i="103"/>
  <c r="A37" i="103"/>
  <c r="E36" i="103"/>
  <c r="D36" i="103"/>
  <c r="C36" i="103"/>
  <c r="A36" i="103"/>
  <c r="E35" i="103"/>
  <c r="D35" i="103"/>
  <c r="C35" i="103"/>
  <c r="A35" i="103"/>
  <c r="E34" i="103"/>
  <c r="D34" i="103"/>
  <c r="C34" i="103"/>
  <c r="A34" i="103"/>
  <c r="E33" i="103"/>
  <c r="D33" i="103"/>
  <c r="C33" i="103"/>
  <c r="A33" i="103"/>
  <c r="E32" i="103"/>
  <c r="D32" i="103"/>
  <c r="C32" i="103"/>
  <c r="A32" i="103"/>
  <c r="E31" i="103"/>
  <c r="D31" i="103"/>
  <c r="C31" i="103"/>
  <c r="A31" i="103"/>
  <c r="E30" i="103"/>
  <c r="D30" i="103"/>
  <c r="C30" i="103"/>
  <c r="A30" i="103"/>
  <c r="E29" i="103"/>
  <c r="D29" i="103"/>
  <c r="C29" i="103"/>
  <c r="A29" i="103"/>
  <c r="E28" i="103"/>
  <c r="D28" i="103"/>
  <c r="C28" i="103"/>
  <c r="A28" i="103"/>
  <c r="E27" i="103"/>
  <c r="D27" i="103"/>
  <c r="C27" i="103"/>
  <c r="A27" i="103"/>
  <c r="E26" i="103"/>
  <c r="D26" i="103"/>
  <c r="C26" i="103"/>
  <c r="A26" i="103"/>
  <c r="E25" i="103"/>
  <c r="D25" i="103"/>
  <c r="C25" i="103"/>
  <c r="A25" i="103"/>
  <c r="E24" i="103"/>
  <c r="D24" i="103"/>
  <c r="C24" i="103"/>
  <c r="A24" i="103"/>
  <c r="E23" i="103"/>
  <c r="D23" i="103"/>
  <c r="C23" i="103"/>
  <c r="A23" i="103"/>
  <c r="E22" i="103"/>
  <c r="D22" i="103"/>
  <c r="C22" i="103"/>
  <c r="A22" i="103"/>
  <c r="E21" i="103"/>
  <c r="D21" i="103"/>
  <c r="C21" i="103"/>
  <c r="A21" i="103"/>
  <c r="E20" i="103"/>
  <c r="D20" i="103"/>
  <c r="C20" i="103"/>
  <c r="A20" i="103"/>
  <c r="E19" i="103"/>
  <c r="D19" i="103"/>
  <c r="C19" i="103"/>
  <c r="A19" i="103"/>
  <c r="E18" i="103"/>
  <c r="D18" i="103"/>
  <c r="C18" i="103"/>
  <c r="A18" i="103"/>
  <c r="E17" i="103"/>
  <c r="D17" i="103"/>
  <c r="C17" i="103"/>
  <c r="A17" i="103"/>
  <c r="E16" i="103"/>
  <c r="D16" i="103"/>
  <c r="C16" i="103"/>
  <c r="A16" i="103"/>
  <c r="E15" i="103"/>
  <c r="D15" i="103"/>
  <c r="C15" i="103"/>
  <c r="A15" i="103"/>
  <c r="E14" i="103"/>
  <c r="D14" i="103"/>
  <c r="C14" i="103"/>
  <c r="A14" i="103"/>
  <c r="E13" i="103"/>
  <c r="D13" i="103"/>
  <c r="C13" i="103"/>
  <c r="A13" i="103"/>
  <c r="E12" i="103"/>
  <c r="D12" i="103"/>
  <c r="C12" i="103"/>
  <c r="A12" i="103"/>
  <c r="E11" i="103"/>
  <c r="D11" i="103"/>
  <c r="C11" i="103"/>
  <c r="A11" i="103"/>
  <c r="E10" i="103"/>
  <c r="D10" i="103"/>
  <c r="C10" i="103"/>
  <c r="A10" i="103"/>
  <c r="E9" i="103"/>
  <c r="D9" i="103"/>
  <c r="C9" i="103"/>
  <c r="A9" i="103"/>
  <c r="E8" i="103"/>
  <c r="D8" i="103"/>
  <c r="C8" i="103"/>
  <c r="A8" i="103"/>
  <c r="E7" i="103"/>
  <c r="D7" i="103"/>
  <c r="C7" i="103"/>
  <c r="A7" i="103"/>
  <c r="E6" i="103"/>
  <c r="D6" i="103"/>
  <c r="C6" i="103"/>
  <c r="A6" i="103"/>
  <c r="E5" i="103"/>
  <c r="D5" i="103"/>
  <c r="C5" i="103"/>
  <c r="A5" i="103"/>
  <c r="E4" i="103"/>
  <c r="D4" i="103"/>
  <c r="C4" i="103"/>
  <c r="A4" i="103"/>
  <c r="J1" i="103"/>
  <c r="E2" i="103" s="1"/>
  <c r="E110" i="104"/>
  <c r="D110" i="104"/>
  <c r="C110" i="104"/>
  <c r="A110" i="104"/>
  <c r="E109" i="104"/>
  <c r="D109" i="104"/>
  <c r="C109" i="104"/>
  <c r="A109" i="104"/>
  <c r="E108" i="104"/>
  <c r="D108" i="104"/>
  <c r="C108" i="104"/>
  <c r="A108" i="104"/>
  <c r="E107" i="104"/>
  <c r="D107" i="104"/>
  <c r="C107" i="104"/>
  <c r="A107" i="104"/>
  <c r="E106" i="104"/>
  <c r="D106" i="104"/>
  <c r="C106" i="104"/>
  <c r="A106" i="104"/>
  <c r="E105" i="104"/>
  <c r="D105" i="104"/>
  <c r="C105" i="104"/>
  <c r="A105" i="104"/>
  <c r="E104" i="104"/>
  <c r="D104" i="104"/>
  <c r="C104" i="104"/>
  <c r="A104" i="104"/>
  <c r="E103" i="104"/>
  <c r="D103" i="104"/>
  <c r="C103" i="104"/>
  <c r="A103" i="104"/>
  <c r="E102" i="104"/>
  <c r="D102" i="104"/>
  <c r="C102" i="104"/>
  <c r="A102" i="104"/>
  <c r="E101" i="104"/>
  <c r="D101" i="104"/>
  <c r="C101" i="104"/>
  <c r="A101" i="104"/>
  <c r="E100" i="104"/>
  <c r="D100" i="104"/>
  <c r="C100" i="104"/>
  <c r="A100" i="104"/>
  <c r="E99" i="104"/>
  <c r="D99" i="104"/>
  <c r="C99" i="104"/>
  <c r="A99" i="104"/>
  <c r="E98" i="104"/>
  <c r="D98" i="104"/>
  <c r="C98" i="104"/>
  <c r="A98" i="104"/>
  <c r="E97" i="104"/>
  <c r="D97" i="104"/>
  <c r="C97" i="104"/>
  <c r="A97" i="104"/>
  <c r="E96" i="104"/>
  <c r="D96" i="104"/>
  <c r="C96" i="104"/>
  <c r="A96" i="104"/>
  <c r="E95" i="104"/>
  <c r="D95" i="104"/>
  <c r="C95" i="104"/>
  <c r="A95" i="104"/>
  <c r="E94" i="104"/>
  <c r="D94" i="104"/>
  <c r="C94" i="104"/>
  <c r="A94" i="104"/>
  <c r="E93" i="104"/>
  <c r="D93" i="104"/>
  <c r="C93" i="104"/>
  <c r="A93" i="104"/>
  <c r="E92" i="104"/>
  <c r="D92" i="104"/>
  <c r="C92" i="104"/>
  <c r="A92" i="104"/>
  <c r="E91" i="104"/>
  <c r="D91" i="104"/>
  <c r="C91" i="104"/>
  <c r="A91" i="104"/>
  <c r="E90" i="104"/>
  <c r="D90" i="104"/>
  <c r="C90" i="104"/>
  <c r="A90" i="104"/>
  <c r="E89" i="104"/>
  <c r="D89" i="104"/>
  <c r="C89" i="104"/>
  <c r="A89" i="104"/>
  <c r="E88" i="104"/>
  <c r="D88" i="104"/>
  <c r="C88" i="104"/>
  <c r="A88" i="104"/>
  <c r="E87" i="104"/>
  <c r="D87" i="104"/>
  <c r="C87" i="104"/>
  <c r="A87" i="104"/>
  <c r="E86" i="104"/>
  <c r="D86" i="104"/>
  <c r="C86" i="104"/>
  <c r="A86" i="104"/>
  <c r="E85" i="104"/>
  <c r="D85" i="104"/>
  <c r="C85" i="104"/>
  <c r="A85" i="104"/>
  <c r="E84" i="104"/>
  <c r="D84" i="104"/>
  <c r="C84" i="104"/>
  <c r="A84" i="104"/>
  <c r="E83" i="104"/>
  <c r="D83" i="104"/>
  <c r="C83" i="104"/>
  <c r="A83" i="104"/>
  <c r="E82" i="104"/>
  <c r="D82" i="104"/>
  <c r="C82" i="104"/>
  <c r="A82" i="104"/>
  <c r="E81" i="104"/>
  <c r="D81" i="104"/>
  <c r="C81" i="104"/>
  <c r="A81" i="104"/>
  <c r="E80" i="104"/>
  <c r="D80" i="104"/>
  <c r="C80" i="104"/>
  <c r="A80" i="104"/>
  <c r="E79" i="104"/>
  <c r="D79" i="104"/>
  <c r="C79" i="104"/>
  <c r="A79" i="104"/>
  <c r="E78" i="104"/>
  <c r="D78" i="104"/>
  <c r="C78" i="104"/>
  <c r="A78" i="104"/>
  <c r="E77" i="104"/>
  <c r="D77" i="104"/>
  <c r="C77" i="104"/>
  <c r="A77" i="104"/>
  <c r="E76" i="104"/>
  <c r="D76" i="104"/>
  <c r="C76" i="104"/>
  <c r="A76" i="104"/>
  <c r="E75" i="104"/>
  <c r="D75" i="104"/>
  <c r="C75" i="104"/>
  <c r="A75" i="104"/>
  <c r="E74" i="104"/>
  <c r="D74" i="104"/>
  <c r="C74" i="104"/>
  <c r="A74" i="104"/>
  <c r="E73" i="104"/>
  <c r="D73" i="104"/>
  <c r="C73" i="104"/>
  <c r="A73" i="104"/>
  <c r="E72" i="104"/>
  <c r="D72" i="104"/>
  <c r="C72" i="104"/>
  <c r="A72" i="104"/>
  <c r="E71" i="104"/>
  <c r="D71" i="104"/>
  <c r="C71" i="104"/>
  <c r="A71" i="104"/>
  <c r="E70" i="104"/>
  <c r="D70" i="104"/>
  <c r="C70" i="104"/>
  <c r="A70" i="104"/>
  <c r="E69" i="104"/>
  <c r="D69" i="104"/>
  <c r="C69" i="104"/>
  <c r="A69" i="104"/>
  <c r="E68" i="104"/>
  <c r="D68" i="104"/>
  <c r="C68" i="104"/>
  <c r="A68" i="104"/>
  <c r="E67" i="104"/>
  <c r="D67" i="104"/>
  <c r="C67" i="104"/>
  <c r="A67" i="104"/>
  <c r="E66" i="104"/>
  <c r="D66" i="104"/>
  <c r="C66" i="104"/>
  <c r="A66" i="104"/>
  <c r="E65" i="104"/>
  <c r="D65" i="104"/>
  <c r="C65" i="104"/>
  <c r="A65" i="104"/>
  <c r="E64" i="104"/>
  <c r="D64" i="104"/>
  <c r="C64" i="104"/>
  <c r="A64" i="104"/>
  <c r="E63" i="104"/>
  <c r="D63" i="104"/>
  <c r="C63" i="104"/>
  <c r="A63" i="104"/>
  <c r="E62" i="104"/>
  <c r="D62" i="104"/>
  <c r="C62" i="104"/>
  <c r="A62" i="104"/>
  <c r="E61" i="104"/>
  <c r="D61" i="104"/>
  <c r="C61" i="104"/>
  <c r="A61" i="104"/>
  <c r="E60" i="104"/>
  <c r="D60" i="104"/>
  <c r="C60" i="104"/>
  <c r="A60" i="104"/>
  <c r="E59" i="104"/>
  <c r="D59" i="104"/>
  <c r="C59" i="104"/>
  <c r="A59" i="104"/>
  <c r="E58" i="104"/>
  <c r="D58" i="104"/>
  <c r="C58" i="104"/>
  <c r="A58" i="104"/>
  <c r="E57" i="104"/>
  <c r="D57" i="104"/>
  <c r="C57" i="104"/>
  <c r="A57" i="104"/>
  <c r="E56" i="104"/>
  <c r="D56" i="104"/>
  <c r="C56" i="104"/>
  <c r="A56" i="104"/>
  <c r="E55" i="104"/>
  <c r="D55" i="104"/>
  <c r="C55" i="104"/>
  <c r="A55" i="104"/>
  <c r="E54" i="104"/>
  <c r="D54" i="104"/>
  <c r="C54" i="104"/>
  <c r="A54" i="104"/>
  <c r="E53" i="104"/>
  <c r="D53" i="104"/>
  <c r="C53" i="104"/>
  <c r="A53" i="104"/>
  <c r="E52" i="104"/>
  <c r="D52" i="104"/>
  <c r="C52" i="104"/>
  <c r="A52" i="104"/>
  <c r="E51" i="104"/>
  <c r="D51" i="104"/>
  <c r="C51" i="104"/>
  <c r="A51" i="104"/>
  <c r="E50" i="104"/>
  <c r="D50" i="104"/>
  <c r="C50" i="104"/>
  <c r="A50" i="104"/>
  <c r="E49" i="104"/>
  <c r="D49" i="104"/>
  <c r="C49" i="104"/>
  <c r="A49" i="104"/>
  <c r="E48" i="104"/>
  <c r="D48" i="104"/>
  <c r="C48" i="104"/>
  <c r="A48" i="104"/>
  <c r="E47" i="104"/>
  <c r="D47" i="104"/>
  <c r="C47" i="104"/>
  <c r="A47" i="104"/>
  <c r="E46" i="104"/>
  <c r="D46" i="104"/>
  <c r="C46" i="104"/>
  <c r="A46" i="104"/>
  <c r="E45" i="104"/>
  <c r="D45" i="104"/>
  <c r="C45" i="104"/>
  <c r="A45" i="104"/>
  <c r="E44" i="104"/>
  <c r="D44" i="104"/>
  <c r="C44" i="104"/>
  <c r="A44" i="104"/>
  <c r="E43" i="104"/>
  <c r="D43" i="104"/>
  <c r="C43" i="104"/>
  <c r="A43" i="104"/>
  <c r="E42" i="104"/>
  <c r="D42" i="104"/>
  <c r="C42" i="104"/>
  <c r="A42" i="104"/>
  <c r="E41" i="104"/>
  <c r="D41" i="104"/>
  <c r="C41" i="104"/>
  <c r="A41" i="104"/>
  <c r="E40" i="104"/>
  <c r="D40" i="104"/>
  <c r="C40" i="104"/>
  <c r="A40" i="104"/>
  <c r="E39" i="104"/>
  <c r="D39" i="104"/>
  <c r="C39" i="104"/>
  <c r="A39" i="104"/>
  <c r="E38" i="104"/>
  <c r="D38" i="104"/>
  <c r="C38" i="104"/>
  <c r="A38" i="104"/>
  <c r="E37" i="104"/>
  <c r="D37" i="104"/>
  <c r="C37" i="104"/>
  <c r="A37" i="104"/>
  <c r="E36" i="104"/>
  <c r="D36" i="104"/>
  <c r="C36" i="104"/>
  <c r="A36" i="104"/>
  <c r="E35" i="104"/>
  <c r="D35" i="104"/>
  <c r="C35" i="104"/>
  <c r="A35" i="104"/>
  <c r="E34" i="104"/>
  <c r="D34" i="104"/>
  <c r="C34" i="104"/>
  <c r="A34" i="104"/>
  <c r="E33" i="104"/>
  <c r="D33" i="104"/>
  <c r="C33" i="104"/>
  <c r="A33" i="104"/>
  <c r="E32" i="104"/>
  <c r="D32" i="104"/>
  <c r="C32" i="104"/>
  <c r="A32" i="104"/>
  <c r="E31" i="104"/>
  <c r="D31" i="104"/>
  <c r="C31" i="104"/>
  <c r="A31" i="104"/>
  <c r="E30" i="104"/>
  <c r="D30" i="104"/>
  <c r="C30" i="104"/>
  <c r="A30" i="104"/>
  <c r="E29" i="104"/>
  <c r="D29" i="104"/>
  <c r="C29" i="104"/>
  <c r="A29" i="104"/>
  <c r="E28" i="104"/>
  <c r="D28" i="104"/>
  <c r="C28" i="104"/>
  <c r="A28" i="104"/>
  <c r="E27" i="104"/>
  <c r="D27" i="104"/>
  <c r="C27" i="104"/>
  <c r="A27" i="104"/>
  <c r="E26" i="104"/>
  <c r="D26" i="104"/>
  <c r="C26" i="104"/>
  <c r="A26" i="104"/>
  <c r="E25" i="104"/>
  <c r="D25" i="104"/>
  <c r="C25" i="104"/>
  <c r="A25" i="104"/>
  <c r="E24" i="104"/>
  <c r="D24" i="104"/>
  <c r="C24" i="104"/>
  <c r="A24" i="104"/>
  <c r="E23" i="104"/>
  <c r="D23" i="104"/>
  <c r="C23" i="104"/>
  <c r="A23" i="104"/>
  <c r="E22" i="104"/>
  <c r="D22" i="104"/>
  <c r="C22" i="104"/>
  <c r="A22" i="104"/>
  <c r="E21" i="104"/>
  <c r="D21" i="104"/>
  <c r="C21" i="104"/>
  <c r="A21" i="104"/>
  <c r="E20" i="104"/>
  <c r="D20" i="104"/>
  <c r="C20" i="104"/>
  <c r="A20" i="104"/>
  <c r="E19" i="104"/>
  <c r="D19" i="104"/>
  <c r="C19" i="104"/>
  <c r="A19" i="104"/>
  <c r="E18" i="104"/>
  <c r="D18" i="104"/>
  <c r="C18" i="104"/>
  <c r="A18" i="104"/>
  <c r="E17" i="104"/>
  <c r="D17" i="104"/>
  <c r="C17" i="104"/>
  <c r="A17" i="104"/>
  <c r="E16" i="104"/>
  <c r="D16" i="104"/>
  <c r="C16" i="104"/>
  <c r="A16" i="104"/>
  <c r="E15" i="104"/>
  <c r="D15" i="104"/>
  <c r="C15" i="104"/>
  <c r="A15" i="104"/>
  <c r="E14" i="104"/>
  <c r="D14" i="104"/>
  <c r="C14" i="104"/>
  <c r="A14" i="104"/>
  <c r="E13" i="104"/>
  <c r="D13" i="104"/>
  <c r="C13" i="104"/>
  <c r="A13" i="104"/>
  <c r="E12" i="104"/>
  <c r="D12" i="104"/>
  <c r="C12" i="104"/>
  <c r="A12" i="104"/>
  <c r="E11" i="104"/>
  <c r="D11" i="104"/>
  <c r="C11" i="104"/>
  <c r="A11" i="104"/>
  <c r="E10" i="104"/>
  <c r="D10" i="104"/>
  <c r="C10" i="104"/>
  <c r="A10" i="104"/>
  <c r="E9" i="104"/>
  <c r="D9" i="104"/>
  <c r="C9" i="104"/>
  <c r="A9" i="104"/>
  <c r="E8" i="104"/>
  <c r="D8" i="104"/>
  <c r="C8" i="104"/>
  <c r="A8" i="104"/>
  <c r="E7" i="104"/>
  <c r="D7" i="104"/>
  <c r="C7" i="104"/>
  <c r="A7" i="104"/>
  <c r="E6" i="104"/>
  <c r="D6" i="104"/>
  <c r="C6" i="104"/>
  <c r="A6" i="104"/>
  <c r="E5" i="104"/>
  <c r="D5" i="104"/>
  <c r="C5" i="104"/>
  <c r="A5" i="104"/>
  <c r="E4" i="104"/>
  <c r="D4" i="104"/>
  <c r="C4" i="104"/>
  <c r="A4" i="104"/>
  <c r="J1" i="104"/>
  <c r="E1" i="104" s="1"/>
  <c r="E110" i="105"/>
  <c r="D110" i="105"/>
  <c r="C110" i="105"/>
  <c r="A110" i="105"/>
  <c r="E109" i="105"/>
  <c r="D109" i="105"/>
  <c r="C109" i="105"/>
  <c r="A109" i="105"/>
  <c r="E108" i="105"/>
  <c r="D108" i="105"/>
  <c r="C108" i="105"/>
  <c r="A108" i="105"/>
  <c r="E107" i="105"/>
  <c r="D107" i="105"/>
  <c r="C107" i="105"/>
  <c r="A107" i="105"/>
  <c r="E106" i="105"/>
  <c r="D106" i="105"/>
  <c r="C106" i="105"/>
  <c r="A106" i="105"/>
  <c r="E105" i="105"/>
  <c r="D105" i="105"/>
  <c r="C105" i="105"/>
  <c r="A105" i="105"/>
  <c r="E104" i="105"/>
  <c r="D104" i="105"/>
  <c r="C104" i="105"/>
  <c r="A104" i="105"/>
  <c r="E103" i="105"/>
  <c r="D103" i="105"/>
  <c r="C103" i="105"/>
  <c r="A103" i="105"/>
  <c r="E102" i="105"/>
  <c r="D102" i="105"/>
  <c r="C102" i="105"/>
  <c r="A102" i="105"/>
  <c r="E101" i="105"/>
  <c r="D101" i="105"/>
  <c r="C101" i="105"/>
  <c r="A101" i="105"/>
  <c r="E100" i="105"/>
  <c r="D100" i="105"/>
  <c r="C100" i="105"/>
  <c r="A100" i="105"/>
  <c r="E99" i="105"/>
  <c r="D99" i="105"/>
  <c r="C99" i="105"/>
  <c r="A99" i="105"/>
  <c r="E98" i="105"/>
  <c r="D98" i="105"/>
  <c r="C98" i="105"/>
  <c r="A98" i="105"/>
  <c r="E97" i="105"/>
  <c r="D97" i="105"/>
  <c r="C97" i="105"/>
  <c r="A97" i="105"/>
  <c r="E96" i="105"/>
  <c r="D96" i="105"/>
  <c r="C96" i="105"/>
  <c r="A96" i="105"/>
  <c r="E95" i="105"/>
  <c r="D95" i="105"/>
  <c r="C95" i="105"/>
  <c r="A95" i="105"/>
  <c r="E94" i="105"/>
  <c r="D94" i="105"/>
  <c r="C94" i="105"/>
  <c r="A94" i="105"/>
  <c r="E93" i="105"/>
  <c r="D93" i="105"/>
  <c r="C93" i="105"/>
  <c r="A93" i="105"/>
  <c r="E92" i="105"/>
  <c r="D92" i="105"/>
  <c r="C92" i="105"/>
  <c r="A92" i="105"/>
  <c r="E91" i="105"/>
  <c r="D91" i="105"/>
  <c r="C91" i="105"/>
  <c r="A91" i="105"/>
  <c r="E90" i="105"/>
  <c r="D90" i="105"/>
  <c r="C90" i="105"/>
  <c r="A90" i="105"/>
  <c r="E89" i="105"/>
  <c r="D89" i="105"/>
  <c r="C89" i="105"/>
  <c r="A89" i="105"/>
  <c r="E88" i="105"/>
  <c r="D88" i="105"/>
  <c r="C88" i="105"/>
  <c r="A88" i="105"/>
  <c r="E87" i="105"/>
  <c r="D87" i="105"/>
  <c r="C87" i="105"/>
  <c r="A87" i="105"/>
  <c r="E86" i="105"/>
  <c r="D86" i="105"/>
  <c r="C86" i="105"/>
  <c r="A86" i="105"/>
  <c r="E85" i="105"/>
  <c r="D85" i="105"/>
  <c r="C85" i="105"/>
  <c r="A85" i="105"/>
  <c r="E84" i="105"/>
  <c r="D84" i="105"/>
  <c r="C84" i="105"/>
  <c r="A84" i="105"/>
  <c r="E83" i="105"/>
  <c r="D83" i="105"/>
  <c r="C83" i="105"/>
  <c r="A83" i="105"/>
  <c r="E82" i="105"/>
  <c r="D82" i="105"/>
  <c r="C82" i="105"/>
  <c r="A82" i="105"/>
  <c r="E81" i="105"/>
  <c r="D81" i="105"/>
  <c r="C81" i="105"/>
  <c r="A81" i="105"/>
  <c r="E80" i="105"/>
  <c r="D80" i="105"/>
  <c r="C80" i="105"/>
  <c r="A80" i="105"/>
  <c r="E79" i="105"/>
  <c r="D79" i="105"/>
  <c r="C79" i="105"/>
  <c r="A79" i="105"/>
  <c r="E78" i="105"/>
  <c r="D78" i="105"/>
  <c r="C78" i="105"/>
  <c r="A78" i="105"/>
  <c r="E77" i="105"/>
  <c r="D77" i="105"/>
  <c r="C77" i="105"/>
  <c r="A77" i="105"/>
  <c r="E76" i="105"/>
  <c r="D76" i="105"/>
  <c r="C76" i="105"/>
  <c r="A76" i="105"/>
  <c r="E75" i="105"/>
  <c r="D75" i="105"/>
  <c r="C75" i="105"/>
  <c r="A75" i="105"/>
  <c r="E74" i="105"/>
  <c r="D74" i="105"/>
  <c r="C74" i="105"/>
  <c r="A74" i="105"/>
  <c r="E73" i="105"/>
  <c r="D73" i="105"/>
  <c r="C73" i="105"/>
  <c r="A73" i="105"/>
  <c r="E72" i="105"/>
  <c r="D72" i="105"/>
  <c r="C72" i="105"/>
  <c r="A72" i="105"/>
  <c r="E71" i="105"/>
  <c r="D71" i="105"/>
  <c r="C71" i="105"/>
  <c r="A71" i="105"/>
  <c r="E70" i="105"/>
  <c r="D70" i="105"/>
  <c r="C70" i="105"/>
  <c r="A70" i="105"/>
  <c r="E69" i="105"/>
  <c r="D69" i="105"/>
  <c r="C69" i="105"/>
  <c r="A69" i="105"/>
  <c r="E68" i="105"/>
  <c r="D68" i="105"/>
  <c r="C68" i="105"/>
  <c r="A68" i="105"/>
  <c r="E67" i="105"/>
  <c r="D67" i="105"/>
  <c r="C67" i="105"/>
  <c r="A67" i="105"/>
  <c r="E66" i="105"/>
  <c r="D66" i="105"/>
  <c r="C66" i="105"/>
  <c r="A66" i="105"/>
  <c r="E65" i="105"/>
  <c r="D65" i="105"/>
  <c r="C65" i="105"/>
  <c r="A65" i="105"/>
  <c r="E64" i="105"/>
  <c r="D64" i="105"/>
  <c r="C64" i="105"/>
  <c r="A64" i="105"/>
  <c r="E63" i="105"/>
  <c r="D63" i="105"/>
  <c r="C63" i="105"/>
  <c r="A63" i="105"/>
  <c r="E62" i="105"/>
  <c r="D62" i="105"/>
  <c r="C62" i="105"/>
  <c r="A62" i="105"/>
  <c r="E61" i="105"/>
  <c r="D61" i="105"/>
  <c r="C61" i="105"/>
  <c r="A61" i="105"/>
  <c r="E60" i="105"/>
  <c r="D60" i="105"/>
  <c r="C60" i="105"/>
  <c r="A60" i="105"/>
  <c r="E59" i="105"/>
  <c r="D59" i="105"/>
  <c r="C59" i="105"/>
  <c r="A59" i="105"/>
  <c r="E58" i="105"/>
  <c r="D58" i="105"/>
  <c r="C58" i="105"/>
  <c r="A58" i="105"/>
  <c r="E57" i="105"/>
  <c r="D57" i="105"/>
  <c r="C57" i="105"/>
  <c r="A57" i="105"/>
  <c r="E56" i="105"/>
  <c r="D56" i="105"/>
  <c r="C56" i="105"/>
  <c r="A56" i="105"/>
  <c r="E55" i="105"/>
  <c r="D55" i="105"/>
  <c r="C55" i="105"/>
  <c r="A55" i="105"/>
  <c r="E54" i="105"/>
  <c r="D54" i="105"/>
  <c r="C54" i="105"/>
  <c r="A54" i="105"/>
  <c r="E53" i="105"/>
  <c r="D53" i="105"/>
  <c r="C53" i="105"/>
  <c r="A53" i="105"/>
  <c r="E52" i="105"/>
  <c r="D52" i="105"/>
  <c r="C52" i="105"/>
  <c r="A52" i="105"/>
  <c r="E51" i="105"/>
  <c r="D51" i="105"/>
  <c r="C51" i="105"/>
  <c r="A51" i="105"/>
  <c r="E50" i="105"/>
  <c r="D50" i="105"/>
  <c r="C50" i="105"/>
  <c r="A50" i="105"/>
  <c r="E49" i="105"/>
  <c r="D49" i="105"/>
  <c r="C49" i="105"/>
  <c r="A49" i="105"/>
  <c r="E48" i="105"/>
  <c r="D48" i="105"/>
  <c r="C48" i="105"/>
  <c r="A48" i="105"/>
  <c r="E47" i="105"/>
  <c r="D47" i="105"/>
  <c r="C47" i="105"/>
  <c r="A47" i="105"/>
  <c r="E46" i="105"/>
  <c r="D46" i="105"/>
  <c r="C46" i="105"/>
  <c r="A46" i="105"/>
  <c r="E45" i="105"/>
  <c r="D45" i="105"/>
  <c r="C45" i="105"/>
  <c r="A45" i="105"/>
  <c r="E44" i="105"/>
  <c r="D44" i="105"/>
  <c r="C44" i="105"/>
  <c r="A44" i="105"/>
  <c r="E43" i="105"/>
  <c r="D43" i="105"/>
  <c r="C43" i="105"/>
  <c r="A43" i="105"/>
  <c r="E42" i="105"/>
  <c r="D42" i="105"/>
  <c r="C42" i="105"/>
  <c r="A42" i="105"/>
  <c r="E41" i="105"/>
  <c r="D41" i="105"/>
  <c r="C41" i="105"/>
  <c r="A41" i="105"/>
  <c r="E40" i="105"/>
  <c r="D40" i="105"/>
  <c r="C40" i="105"/>
  <c r="A40" i="105"/>
  <c r="E39" i="105"/>
  <c r="D39" i="105"/>
  <c r="C39" i="105"/>
  <c r="A39" i="105"/>
  <c r="E38" i="105"/>
  <c r="D38" i="105"/>
  <c r="C38" i="105"/>
  <c r="A38" i="105"/>
  <c r="E37" i="105"/>
  <c r="D37" i="105"/>
  <c r="C37" i="105"/>
  <c r="A37" i="105"/>
  <c r="E36" i="105"/>
  <c r="D36" i="105"/>
  <c r="C36" i="105"/>
  <c r="A36" i="105"/>
  <c r="E35" i="105"/>
  <c r="D35" i="105"/>
  <c r="C35" i="105"/>
  <c r="A35" i="105"/>
  <c r="E34" i="105"/>
  <c r="D34" i="105"/>
  <c r="C34" i="105"/>
  <c r="A34" i="105"/>
  <c r="E33" i="105"/>
  <c r="D33" i="105"/>
  <c r="C33" i="105"/>
  <c r="A33" i="105"/>
  <c r="E32" i="105"/>
  <c r="D32" i="105"/>
  <c r="C32" i="105"/>
  <c r="A32" i="105"/>
  <c r="E31" i="105"/>
  <c r="D31" i="105"/>
  <c r="C31" i="105"/>
  <c r="A31" i="105"/>
  <c r="E30" i="105"/>
  <c r="D30" i="105"/>
  <c r="C30" i="105"/>
  <c r="A30" i="105"/>
  <c r="E29" i="105"/>
  <c r="D29" i="105"/>
  <c r="C29" i="105"/>
  <c r="A29" i="105"/>
  <c r="E28" i="105"/>
  <c r="D28" i="105"/>
  <c r="C28" i="105"/>
  <c r="A28" i="105"/>
  <c r="E27" i="105"/>
  <c r="D27" i="105"/>
  <c r="C27" i="105"/>
  <c r="A27" i="105"/>
  <c r="E26" i="105"/>
  <c r="D26" i="105"/>
  <c r="C26" i="105"/>
  <c r="A26" i="105"/>
  <c r="E25" i="105"/>
  <c r="D25" i="105"/>
  <c r="C25" i="105"/>
  <c r="A25" i="105"/>
  <c r="E24" i="105"/>
  <c r="D24" i="105"/>
  <c r="C24" i="105"/>
  <c r="A24" i="105"/>
  <c r="E23" i="105"/>
  <c r="D23" i="105"/>
  <c r="C23" i="105"/>
  <c r="A23" i="105"/>
  <c r="E22" i="105"/>
  <c r="D22" i="105"/>
  <c r="C22" i="105"/>
  <c r="A22" i="105"/>
  <c r="E21" i="105"/>
  <c r="D21" i="105"/>
  <c r="C21" i="105"/>
  <c r="A21" i="105"/>
  <c r="E20" i="105"/>
  <c r="D20" i="105"/>
  <c r="C20" i="105"/>
  <c r="A20" i="105"/>
  <c r="E19" i="105"/>
  <c r="D19" i="105"/>
  <c r="C19" i="105"/>
  <c r="A19" i="105"/>
  <c r="E18" i="105"/>
  <c r="D18" i="105"/>
  <c r="C18" i="105"/>
  <c r="A18" i="105"/>
  <c r="E17" i="105"/>
  <c r="D17" i="105"/>
  <c r="C17" i="105"/>
  <c r="A17" i="105"/>
  <c r="E16" i="105"/>
  <c r="D16" i="105"/>
  <c r="C16" i="105"/>
  <c r="A16" i="105"/>
  <c r="E15" i="105"/>
  <c r="D15" i="105"/>
  <c r="C15" i="105"/>
  <c r="A15" i="105"/>
  <c r="E14" i="105"/>
  <c r="D14" i="105"/>
  <c r="C14" i="105"/>
  <c r="A14" i="105"/>
  <c r="E13" i="105"/>
  <c r="D13" i="105"/>
  <c r="C13" i="105"/>
  <c r="A13" i="105"/>
  <c r="E12" i="105"/>
  <c r="D12" i="105"/>
  <c r="C12" i="105"/>
  <c r="A12" i="105"/>
  <c r="E11" i="105"/>
  <c r="D11" i="105"/>
  <c r="C11" i="105"/>
  <c r="A11" i="105"/>
  <c r="E10" i="105"/>
  <c r="D10" i="105"/>
  <c r="C10" i="105"/>
  <c r="A10" i="105"/>
  <c r="E9" i="105"/>
  <c r="D9" i="105"/>
  <c r="C9" i="105"/>
  <c r="A9" i="105"/>
  <c r="E8" i="105"/>
  <c r="D8" i="105"/>
  <c r="C8" i="105"/>
  <c r="A8" i="105"/>
  <c r="E7" i="105"/>
  <c r="D7" i="105"/>
  <c r="C7" i="105"/>
  <c r="A7" i="105"/>
  <c r="E6" i="105"/>
  <c r="D6" i="105"/>
  <c r="C6" i="105"/>
  <c r="A6" i="105"/>
  <c r="E5" i="105"/>
  <c r="D5" i="105"/>
  <c r="C5" i="105"/>
  <c r="A5" i="105"/>
  <c r="E4" i="105"/>
  <c r="D4" i="105"/>
  <c r="C4" i="105"/>
  <c r="A4" i="105"/>
  <c r="J1" i="105"/>
  <c r="E1" i="105" s="1"/>
  <c r="E110" i="106"/>
  <c r="D110" i="106"/>
  <c r="C110" i="106"/>
  <c r="A110" i="106"/>
  <c r="E109" i="106"/>
  <c r="D109" i="106"/>
  <c r="C109" i="106"/>
  <c r="A109" i="106"/>
  <c r="E108" i="106"/>
  <c r="D108" i="106"/>
  <c r="C108" i="106"/>
  <c r="A108" i="106"/>
  <c r="E107" i="106"/>
  <c r="D107" i="106"/>
  <c r="C107" i="106"/>
  <c r="A107" i="106"/>
  <c r="E106" i="106"/>
  <c r="D106" i="106"/>
  <c r="C106" i="106"/>
  <c r="A106" i="106"/>
  <c r="E105" i="106"/>
  <c r="D105" i="106"/>
  <c r="C105" i="106"/>
  <c r="A105" i="106"/>
  <c r="E104" i="106"/>
  <c r="D104" i="106"/>
  <c r="C104" i="106"/>
  <c r="A104" i="106"/>
  <c r="E103" i="106"/>
  <c r="D103" i="106"/>
  <c r="C103" i="106"/>
  <c r="A103" i="106"/>
  <c r="E102" i="106"/>
  <c r="D102" i="106"/>
  <c r="C102" i="106"/>
  <c r="A102" i="106"/>
  <c r="E101" i="106"/>
  <c r="D101" i="106"/>
  <c r="C101" i="106"/>
  <c r="A101" i="106"/>
  <c r="E100" i="106"/>
  <c r="D100" i="106"/>
  <c r="C100" i="106"/>
  <c r="A100" i="106"/>
  <c r="E99" i="106"/>
  <c r="D99" i="106"/>
  <c r="C99" i="106"/>
  <c r="A99" i="106"/>
  <c r="E98" i="106"/>
  <c r="D98" i="106"/>
  <c r="C98" i="106"/>
  <c r="A98" i="106"/>
  <c r="E97" i="106"/>
  <c r="D97" i="106"/>
  <c r="C97" i="106"/>
  <c r="A97" i="106"/>
  <c r="E96" i="106"/>
  <c r="D96" i="106"/>
  <c r="C96" i="106"/>
  <c r="A96" i="106"/>
  <c r="E95" i="106"/>
  <c r="D95" i="106"/>
  <c r="C95" i="106"/>
  <c r="A95" i="106"/>
  <c r="E94" i="106"/>
  <c r="D94" i="106"/>
  <c r="C94" i="106"/>
  <c r="A94" i="106"/>
  <c r="E93" i="106"/>
  <c r="D93" i="106"/>
  <c r="C93" i="106"/>
  <c r="A93" i="106"/>
  <c r="E92" i="106"/>
  <c r="D92" i="106"/>
  <c r="C92" i="106"/>
  <c r="A92" i="106"/>
  <c r="E91" i="106"/>
  <c r="D91" i="106"/>
  <c r="C91" i="106"/>
  <c r="A91" i="106"/>
  <c r="E90" i="106"/>
  <c r="D90" i="106"/>
  <c r="C90" i="106"/>
  <c r="A90" i="106"/>
  <c r="E89" i="106"/>
  <c r="D89" i="106"/>
  <c r="C89" i="106"/>
  <c r="A89" i="106"/>
  <c r="E88" i="106"/>
  <c r="D88" i="106"/>
  <c r="C88" i="106"/>
  <c r="A88" i="106"/>
  <c r="E87" i="106"/>
  <c r="D87" i="106"/>
  <c r="C87" i="106"/>
  <c r="A87" i="106"/>
  <c r="E86" i="106"/>
  <c r="D86" i="106"/>
  <c r="C86" i="106"/>
  <c r="A86" i="106"/>
  <c r="E85" i="106"/>
  <c r="D85" i="106"/>
  <c r="C85" i="106"/>
  <c r="A85" i="106"/>
  <c r="E84" i="106"/>
  <c r="D84" i="106"/>
  <c r="C84" i="106"/>
  <c r="A84" i="106"/>
  <c r="E83" i="106"/>
  <c r="D83" i="106"/>
  <c r="C83" i="106"/>
  <c r="A83" i="106"/>
  <c r="E82" i="106"/>
  <c r="D82" i="106"/>
  <c r="C82" i="106"/>
  <c r="A82" i="106"/>
  <c r="E81" i="106"/>
  <c r="D81" i="106"/>
  <c r="C81" i="106"/>
  <c r="A81" i="106"/>
  <c r="E80" i="106"/>
  <c r="D80" i="106"/>
  <c r="C80" i="106"/>
  <c r="A80" i="106"/>
  <c r="E79" i="106"/>
  <c r="D79" i="106"/>
  <c r="C79" i="106"/>
  <c r="A79" i="106"/>
  <c r="E78" i="106"/>
  <c r="D78" i="106"/>
  <c r="C78" i="106"/>
  <c r="A78" i="106"/>
  <c r="E77" i="106"/>
  <c r="D77" i="106"/>
  <c r="C77" i="106"/>
  <c r="A77" i="106"/>
  <c r="E76" i="106"/>
  <c r="D76" i="106"/>
  <c r="C76" i="106"/>
  <c r="A76" i="106"/>
  <c r="E75" i="106"/>
  <c r="D75" i="106"/>
  <c r="C75" i="106"/>
  <c r="A75" i="106"/>
  <c r="E74" i="106"/>
  <c r="D74" i="106"/>
  <c r="C74" i="106"/>
  <c r="A74" i="106"/>
  <c r="E73" i="106"/>
  <c r="D73" i="106"/>
  <c r="C73" i="106"/>
  <c r="A73" i="106"/>
  <c r="E72" i="106"/>
  <c r="D72" i="106"/>
  <c r="C72" i="106"/>
  <c r="A72" i="106"/>
  <c r="E71" i="106"/>
  <c r="D71" i="106"/>
  <c r="C71" i="106"/>
  <c r="A71" i="106"/>
  <c r="E70" i="106"/>
  <c r="D70" i="106"/>
  <c r="C70" i="106"/>
  <c r="A70" i="106"/>
  <c r="E69" i="106"/>
  <c r="D69" i="106"/>
  <c r="C69" i="106"/>
  <c r="A69" i="106"/>
  <c r="E68" i="106"/>
  <c r="D68" i="106"/>
  <c r="C68" i="106"/>
  <c r="A68" i="106"/>
  <c r="E67" i="106"/>
  <c r="D67" i="106"/>
  <c r="C67" i="106"/>
  <c r="A67" i="106"/>
  <c r="E66" i="106"/>
  <c r="D66" i="106"/>
  <c r="C66" i="106"/>
  <c r="A66" i="106"/>
  <c r="E65" i="106"/>
  <c r="D65" i="106"/>
  <c r="C65" i="106"/>
  <c r="A65" i="106"/>
  <c r="E64" i="106"/>
  <c r="D64" i="106"/>
  <c r="C64" i="106"/>
  <c r="A64" i="106"/>
  <c r="E63" i="106"/>
  <c r="D63" i="106"/>
  <c r="C63" i="106"/>
  <c r="A63" i="106"/>
  <c r="E62" i="106"/>
  <c r="D62" i="106"/>
  <c r="C62" i="106"/>
  <c r="A62" i="106"/>
  <c r="E61" i="106"/>
  <c r="D61" i="106"/>
  <c r="C61" i="106"/>
  <c r="A61" i="106"/>
  <c r="E60" i="106"/>
  <c r="D60" i="106"/>
  <c r="C60" i="106"/>
  <c r="A60" i="106"/>
  <c r="E59" i="106"/>
  <c r="D59" i="106"/>
  <c r="C59" i="106"/>
  <c r="A59" i="106"/>
  <c r="E58" i="106"/>
  <c r="D58" i="106"/>
  <c r="C58" i="106"/>
  <c r="A58" i="106"/>
  <c r="E57" i="106"/>
  <c r="D57" i="106"/>
  <c r="C57" i="106"/>
  <c r="A57" i="106"/>
  <c r="E56" i="106"/>
  <c r="D56" i="106"/>
  <c r="C56" i="106"/>
  <c r="A56" i="106"/>
  <c r="E55" i="106"/>
  <c r="D55" i="106"/>
  <c r="C55" i="106"/>
  <c r="A55" i="106"/>
  <c r="E54" i="106"/>
  <c r="D54" i="106"/>
  <c r="C54" i="106"/>
  <c r="A54" i="106"/>
  <c r="E53" i="106"/>
  <c r="D53" i="106"/>
  <c r="C53" i="106"/>
  <c r="A53" i="106"/>
  <c r="E52" i="106"/>
  <c r="D52" i="106"/>
  <c r="C52" i="106"/>
  <c r="A52" i="106"/>
  <c r="E51" i="106"/>
  <c r="D51" i="106"/>
  <c r="C51" i="106"/>
  <c r="A51" i="106"/>
  <c r="E50" i="106"/>
  <c r="D50" i="106"/>
  <c r="C50" i="106"/>
  <c r="A50" i="106"/>
  <c r="E49" i="106"/>
  <c r="D49" i="106"/>
  <c r="C49" i="106"/>
  <c r="A49" i="106"/>
  <c r="E48" i="106"/>
  <c r="D48" i="106"/>
  <c r="C48" i="106"/>
  <c r="A48" i="106"/>
  <c r="E47" i="106"/>
  <c r="D47" i="106"/>
  <c r="C47" i="106"/>
  <c r="A47" i="106"/>
  <c r="E46" i="106"/>
  <c r="D46" i="106"/>
  <c r="C46" i="106"/>
  <c r="A46" i="106"/>
  <c r="E45" i="106"/>
  <c r="D45" i="106"/>
  <c r="C45" i="106"/>
  <c r="A45" i="106"/>
  <c r="E44" i="106"/>
  <c r="D44" i="106"/>
  <c r="C44" i="106"/>
  <c r="A44" i="106"/>
  <c r="E43" i="106"/>
  <c r="D43" i="106"/>
  <c r="C43" i="106"/>
  <c r="A43" i="106"/>
  <c r="E42" i="106"/>
  <c r="D42" i="106"/>
  <c r="C42" i="106"/>
  <c r="A42" i="106"/>
  <c r="E41" i="106"/>
  <c r="D41" i="106"/>
  <c r="C41" i="106"/>
  <c r="A41" i="106"/>
  <c r="E40" i="106"/>
  <c r="D40" i="106"/>
  <c r="C40" i="106"/>
  <c r="A40" i="106"/>
  <c r="E39" i="106"/>
  <c r="D39" i="106"/>
  <c r="C39" i="106"/>
  <c r="A39" i="106"/>
  <c r="E38" i="106"/>
  <c r="D38" i="106"/>
  <c r="C38" i="106"/>
  <c r="A38" i="106"/>
  <c r="E37" i="106"/>
  <c r="D37" i="106"/>
  <c r="C37" i="106"/>
  <c r="A37" i="106"/>
  <c r="E36" i="106"/>
  <c r="D36" i="106"/>
  <c r="C36" i="106"/>
  <c r="A36" i="106"/>
  <c r="E35" i="106"/>
  <c r="D35" i="106"/>
  <c r="C35" i="106"/>
  <c r="A35" i="106"/>
  <c r="E34" i="106"/>
  <c r="D34" i="106"/>
  <c r="C34" i="106"/>
  <c r="A34" i="106"/>
  <c r="E33" i="106"/>
  <c r="D33" i="106"/>
  <c r="C33" i="106"/>
  <c r="A33" i="106"/>
  <c r="E32" i="106"/>
  <c r="D32" i="106"/>
  <c r="C32" i="106"/>
  <c r="A32" i="106"/>
  <c r="E31" i="106"/>
  <c r="D31" i="106"/>
  <c r="C31" i="106"/>
  <c r="A31" i="106"/>
  <c r="E30" i="106"/>
  <c r="D30" i="106"/>
  <c r="C30" i="106"/>
  <c r="A30" i="106"/>
  <c r="E29" i="106"/>
  <c r="D29" i="106"/>
  <c r="C29" i="106"/>
  <c r="A29" i="106"/>
  <c r="E28" i="106"/>
  <c r="D28" i="106"/>
  <c r="C28" i="106"/>
  <c r="A28" i="106"/>
  <c r="E27" i="106"/>
  <c r="D27" i="106"/>
  <c r="C27" i="106"/>
  <c r="A27" i="106"/>
  <c r="E26" i="106"/>
  <c r="D26" i="106"/>
  <c r="C26" i="106"/>
  <c r="A26" i="106"/>
  <c r="E25" i="106"/>
  <c r="D25" i="106"/>
  <c r="C25" i="106"/>
  <c r="A25" i="106"/>
  <c r="E24" i="106"/>
  <c r="D24" i="106"/>
  <c r="C24" i="106"/>
  <c r="A24" i="106"/>
  <c r="E23" i="106"/>
  <c r="D23" i="106"/>
  <c r="C23" i="106"/>
  <c r="A23" i="106"/>
  <c r="E22" i="106"/>
  <c r="D22" i="106"/>
  <c r="C22" i="106"/>
  <c r="A22" i="106"/>
  <c r="E21" i="106"/>
  <c r="D21" i="106"/>
  <c r="C21" i="106"/>
  <c r="A21" i="106"/>
  <c r="E20" i="106"/>
  <c r="D20" i="106"/>
  <c r="C20" i="106"/>
  <c r="A20" i="106"/>
  <c r="E19" i="106"/>
  <c r="D19" i="106"/>
  <c r="C19" i="106"/>
  <c r="A19" i="106"/>
  <c r="E18" i="106"/>
  <c r="D18" i="106"/>
  <c r="C18" i="106"/>
  <c r="A18" i="106"/>
  <c r="E17" i="106"/>
  <c r="D17" i="106"/>
  <c r="C17" i="106"/>
  <c r="A17" i="106"/>
  <c r="E16" i="106"/>
  <c r="D16" i="106"/>
  <c r="C16" i="106"/>
  <c r="A16" i="106"/>
  <c r="E15" i="106"/>
  <c r="D15" i="106"/>
  <c r="C15" i="106"/>
  <c r="A15" i="106"/>
  <c r="E14" i="106"/>
  <c r="D14" i="106"/>
  <c r="C14" i="106"/>
  <c r="A14" i="106"/>
  <c r="E13" i="106"/>
  <c r="D13" i="106"/>
  <c r="C13" i="106"/>
  <c r="A13" i="106"/>
  <c r="E12" i="106"/>
  <c r="D12" i="106"/>
  <c r="C12" i="106"/>
  <c r="A12" i="106"/>
  <c r="E11" i="106"/>
  <c r="D11" i="106"/>
  <c r="C11" i="106"/>
  <c r="A11" i="106"/>
  <c r="E10" i="106"/>
  <c r="D10" i="106"/>
  <c r="C10" i="106"/>
  <c r="A10" i="106"/>
  <c r="E9" i="106"/>
  <c r="D9" i="106"/>
  <c r="C9" i="106"/>
  <c r="A9" i="106"/>
  <c r="E8" i="106"/>
  <c r="D8" i="106"/>
  <c r="C8" i="106"/>
  <c r="A8" i="106"/>
  <c r="E7" i="106"/>
  <c r="D7" i="106"/>
  <c r="C7" i="106"/>
  <c r="A7" i="106"/>
  <c r="E6" i="106"/>
  <c r="D6" i="106"/>
  <c r="C6" i="106"/>
  <c r="A6" i="106"/>
  <c r="E5" i="106"/>
  <c r="D5" i="106"/>
  <c r="C5" i="106"/>
  <c r="A5" i="106"/>
  <c r="E4" i="106"/>
  <c r="D4" i="106"/>
  <c r="C4" i="106"/>
  <c r="A4" i="106"/>
  <c r="J1" i="106"/>
  <c r="E2" i="106" s="1"/>
  <c r="E110" i="107"/>
  <c r="D110" i="107"/>
  <c r="C110" i="107"/>
  <c r="A110" i="107"/>
  <c r="E109" i="107"/>
  <c r="D109" i="107"/>
  <c r="C109" i="107"/>
  <c r="A109" i="107"/>
  <c r="E108" i="107"/>
  <c r="D108" i="107"/>
  <c r="C108" i="107"/>
  <c r="A108" i="107"/>
  <c r="E107" i="107"/>
  <c r="D107" i="107"/>
  <c r="C107" i="107"/>
  <c r="A107" i="107"/>
  <c r="E106" i="107"/>
  <c r="D106" i="107"/>
  <c r="C106" i="107"/>
  <c r="A106" i="107"/>
  <c r="E105" i="107"/>
  <c r="D105" i="107"/>
  <c r="C105" i="107"/>
  <c r="A105" i="107"/>
  <c r="E104" i="107"/>
  <c r="D104" i="107"/>
  <c r="C104" i="107"/>
  <c r="A104" i="107"/>
  <c r="E103" i="107"/>
  <c r="D103" i="107"/>
  <c r="C103" i="107"/>
  <c r="A103" i="107"/>
  <c r="E102" i="107"/>
  <c r="D102" i="107"/>
  <c r="C102" i="107"/>
  <c r="A102" i="107"/>
  <c r="E101" i="107"/>
  <c r="D101" i="107"/>
  <c r="C101" i="107"/>
  <c r="A101" i="107"/>
  <c r="E100" i="107"/>
  <c r="D100" i="107"/>
  <c r="C100" i="107"/>
  <c r="A100" i="107"/>
  <c r="E99" i="107"/>
  <c r="D99" i="107"/>
  <c r="C99" i="107"/>
  <c r="A99" i="107"/>
  <c r="E98" i="107"/>
  <c r="D98" i="107"/>
  <c r="C98" i="107"/>
  <c r="A98" i="107"/>
  <c r="E97" i="107"/>
  <c r="D97" i="107"/>
  <c r="C97" i="107"/>
  <c r="A97" i="107"/>
  <c r="E96" i="107"/>
  <c r="D96" i="107"/>
  <c r="C96" i="107"/>
  <c r="A96" i="107"/>
  <c r="E95" i="107"/>
  <c r="D95" i="107"/>
  <c r="C95" i="107"/>
  <c r="A95" i="107"/>
  <c r="E94" i="107"/>
  <c r="D94" i="107"/>
  <c r="C94" i="107"/>
  <c r="A94" i="107"/>
  <c r="E93" i="107"/>
  <c r="D93" i="107"/>
  <c r="C93" i="107"/>
  <c r="A93" i="107"/>
  <c r="E92" i="107"/>
  <c r="D92" i="107"/>
  <c r="C92" i="107"/>
  <c r="A92" i="107"/>
  <c r="E91" i="107"/>
  <c r="D91" i="107"/>
  <c r="C91" i="107"/>
  <c r="A91" i="107"/>
  <c r="E90" i="107"/>
  <c r="D90" i="107"/>
  <c r="C90" i="107"/>
  <c r="A90" i="107"/>
  <c r="E89" i="107"/>
  <c r="D89" i="107"/>
  <c r="C89" i="107"/>
  <c r="A89" i="107"/>
  <c r="E88" i="107"/>
  <c r="D88" i="107"/>
  <c r="C88" i="107"/>
  <c r="A88" i="107"/>
  <c r="E87" i="107"/>
  <c r="D87" i="107"/>
  <c r="C87" i="107"/>
  <c r="A87" i="107"/>
  <c r="E86" i="107"/>
  <c r="D86" i="107"/>
  <c r="C86" i="107"/>
  <c r="A86" i="107"/>
  <c r="E85" i="107"/>
  <c r="D85" i="107"/>
  <c r="C85" i="107"/>
  <c r="A85" i="107"/>
  <c r="E84" i="107"/>
  <c r="D84" i="107"/>
  <c r="C84" i="107"/>
  <c r="A84" i="107"/>
  <c r="E83" i="107"/>
  <c r="D83" i="107"/>
  <c r="C83" i="107"/>
  <c r="A83" i="107"/>
  <c r="E82" i="107"/>
  <c r="D82" i="107"/>
  <c r="C82" i="107"/>
  <c r="A82" i="107"/>
  <c r="E81" i="107"/>
  <c r="D81" i="107"/>
  <c r="C81" i="107"/>
  <c r="A81" i="107"/>
  <c r="E80" i="107"/>
  <c r="D80" i="107"/>
  <c r="C80" i="107"/>
  <c r="A80" i="107"/>
  <c r="E79" i="107"/>
  <c r="D79" i="107"/>
  <c r="C79" i="107"/>
  <c r="A79" i="107"/>
  <c r="E78" i="107"/>
  <c r="D78" i="107"/>
  <c r="C78" i="107"/>
  <c r="A78" i="107"/>
  <c r="E77" i="107"/>
  <c r="D77" i="107"/>
  <c r="C77" i="107"/>
  <c r="A77" i="107"/>
  <c r="E76" i="107"/>
  <c r="D76" i="107"/>
  <c r="C76" i="107"/>
  <c r="A76" i="107"/>
  <c r="E75" i="107"/>
  <c r="D75" i="107"/>
  <c r="C75" i="107"/>
  <c r="A75" i="107"/>
  <c r="E74" i="107"/>
  <c r="D74" i="107"/>
  <c r="C74" i="107"/>
  <c r="A74" i="107"/>
  <c r="E73" i="107"/>
  <c r="D73" i="107"/>
  <c r="C73" i="107"/>
  <c r="A73" i="107"/>
  <c r="E72" i="107"/>
  <c r="D72" i="107"/>
  <c r="C72" i="107"/>
  <c r="A72" i="107"/>
  <c r="E71" i="107"/>
  <c r="D71" i="107"/>
  <c r="C71" i="107"/>
  <c r="A71" i="107"/>
  <c r="E70" i="107"/>
  <c r="D70" i="107"/>
  <c r="C70" i="107"/>
  <c r="A70" i="107"/>
  <c r="E69" i="107"/>
  <c r="D69" i="107"/>
  <c r="C69" i="107"/>
  <c r="A69" i="107"/>
  <c r="E68" i="107"/>
  <c r="D68" i="107"/>
  <c r="C68" i="107"/>
  <c r="A68" i="107"/>
  <c r="E67" i="107"/>
  <c r="D67" i="107"/>
  <c r="C67" i="107"/>
  <c r="A67" i="107"/>
  <c r="E66" i="107"/>
  <c r="D66" i="107"/>
  <c r="C66" i="107"/>
  <c r="A66" i="107"/>
  <c r="E65" i="107"/>
  <c r="D65" i="107"/>
  <c r="C65" i="107"/>
  <c r="A65" i="107"/>
  <c r="E64" i="107"/>
  <c r="D64" i="107"/>
  <c r="C64" i="107"/>
  <c r="A64" i="107"/>
  <c r="E63" i="107"/>
  <c r="D63" i="107"/>
  <c r="C63" i="107"/>
  <c r="A63" i="107"/>
  <c r="E62" i="107"/>
  <c r="D62" i="107"/>
  <c r="C62" i="107"/>
  <c r="A62" i="107"/>
  <c r="E61" i="107"/>
  <c r="D61" i="107"/>
  <c r="C61" i="107"/>
  <c r="A61" i="107"/>
  <c r="E60" i="107"/>
  <c r="D60" i="107"/>
  <c r="C60" i="107"/>
  <c r="A60" i="107"/>
  <c r="E59" i="107"/>
  <c r="D59" i="107"/>
  <c r="C59" i="107"/>
  <c r="A59" i="107"/>
  <c r="E58" i="107"/>
  <c r="D58" i="107"/>
  <c r="C58" i="107"/>
  <c r="A58" i="107"/>
  <c r="E57" i="107"/>
  <c r="D57" i="107"/>
  <c r="C57" i="107"/>
  <c r="A57" i="107"/>
  <c r="E56" i="107"/>
  <c r="D56" i="107"/>
  <c r="C56" i="107"/>
  <c r="A56" i="107"/>
  <c r="E55" i="107"/>
  <c r="D55" i="107"/>
  <c r="C55" i="107"/>
  <c r="A55" i="107"/>
  <c r="E54" i="107"/>
  <c r="D54" i="107"/>
  <c r="C54" i="107"/>
  <c r="A54" i="107"/>
  <c r="E53" i="107"/>
  <c r="D53" i="107"/>
  <c r="C53" i="107"/>
  <c r="A53" i="107"/>
  <c r="E52" i="107"/>
  <c r="D52" i="107"/>
  <c r="C52" i="107"/>
  <c r="A52" i="107"/>
  <c r="E51" i="107"/>
  <c r="D51" i="107"/>
  <c r="C51" i="107"/>
  <c r="A51" i="107"/>
  <c r="E50" i="107"/>
  <c r="D50" i="107"/>
  <c r="C50" i="107"/>
  <c r="A50" i="107"/>
  <c r="E49" i="107"/>
  <c r="D49" i="107"/>
  <c r="C49" i="107"/>
  <c r="A49" i="107"/>
  <c r="E48" i="107"/>
  <c r="D48" i="107"/>
  <c r="C48" i="107"/>
  <c r="A48" i="107"/>
  <c r="E47" i="107"/>
  <c r="D47" i="107"/>
  <c r="C47" i="107"/>
  <c r="A47" i="107"/>
  <c r="E46" i="107"/>
  <c r="D46" i="107"/>
  <c r="C46" i="107"/>
  <c r="A46" i="107"/>
  <c r="E45" i="107"/>
  <c r="D45" i="107"/>
  <c r="C45" i="107"/>
  <c r="A45" i="107"/>
  <c r="E44" i="107"/>
  <c r="D44" i="107"/>
  <c r="C44" i="107"/>
  <c r="A44" i="107"/>
  <c r="E43" i="107"/>
  <c r="D43" i="107"/>
  <c r="C43" i="107"/>
  <c r="A43" i="107"/>
  <c r="E42" i="107"/>
  <c r="D42" i="107"/>
  <c r="C42" i="107"/>
  <c r="A42" i="107"/>
  <c r="E41" i="107"/>
  <c r="D41" i="107"/>
  <c r="C41" i="107"/>
  <c r="A41" i="107"/>
  <c r="E40" i="107"/>
  <c r="D40" i="107"/>
  <c r="C40" i="107"/>
  <c r="A40" i="107"/>
  <c r="E39" i="107"/>
  <c r="D39" i="107"/>
  <c r="C39" i="107"/>
  <c r="A39" i="107"/>
  <c r="E38" i="107"/>
  <c r="D38" i="107"/>
  <c r="C38" i="107"/>
  <c r="A38" i="107"/>
  <c r="E37" i="107"/>
  <c r="D37" i="107"/>
  <c r="C37" i="107"/>
  <c r="A37" i="107"/>
  <c r="E36" i="107"/>
  <c r="D36" i="107"/>
  <c r="C36" i="107"/>
  <c r="A36" i="107"/>
  <c r="E35" i="107"/>
  <c r="D35" i="107"/>
  <c r="C35" i="107"/>
  <c r="A35" i="107"/>
  <c r="E34" i="107"/>
  <c r="D34" i="107"/>
  <c r="C34" i="107"/>
  <c r="A34" i="107"/>
  <c r="E33" i="107"/>
  <c r="D33" i="107"/>
  <c r="C33" i="107"/>
  <c r="A33" i="107"/>
  <c r="E32" i="107"/>
  <c r="D32" i="107"/>
  <c r="C32" i="107"/>
  <c r="A32" i="107"/>
  <c r="E31" i="107"/>
  <c r="D31" i="107"/>
  <c r="C31" i="107"/>
  <c r="A31" i="107"/>
  <c r="E30" i="107"/>
  <c r="D30" i="107"/>
  <c r="C30" i="107"/>
  <c r="A30" i="107"/>
  <c r="E29" i="107"/>
  <c r="D29" i="107"/>
  <c r="C29" i="107"/>
  <c r="A29" i="107"/>
  <c r="E28" i="107"/>
  <c r="D28" i="107"/>
  <c r="C28" i="107"/>
  <c r="A28" i="107"/>
  <c r="E27" i="107"/>
  <c r="D27" i="107"/>
  <c r="C27" i="107"/>
  <c r="A27" i="107"/>
  <c r="E26" i="107"/>
  <c r="D26" i="107"/>
  <c r="C26" i="107"/>
  <c r="A26" i="107"/>
  <c r="E25" i="107"/>
  <c r="D25" i="107"/>
  <c r="C25" i="107"/>
  <c r="A25" i="107"/>
  <c r="E24" i="107"/>
  <c r="D24" i="107"/>
  <c r="C24" i="107"/>
  <c r="A24" i="107"/>
  <c r="E23" i="107"/>
  <c r="D23" i="107"/>
  <c r="C23" i="107"/>
  <c r="A23" i="107"/>
  <c r="E22" i="107"/>
  <c r="D22" i="107"/>
  <c r="C22" i="107"/>
  <c r="A22" i="107"/>
  <c r="E21" i="107"/>
  <c r="D21" i="107"/>
  <c r="C21" i="107"/>
  <c r="A21" i="107"/>
  <c r="E20" i="107"/>
  <c r="D20" i="107"/>
  <c r="C20" i="107"/>
  <c r="A20" i="107"/>
  <c r="E19" i="107"/>
  <c r="D19" i="107"/>
  <c r="C19" i="107"/>
  <c r="A19" i="107"/>
  <c r="E18" i="107"/>
  <c r="D18" i="107"/>
  <c r="C18" i="107"/>
  <c r="A18" i="107"/>
  <c r="E17" i="107"/>
  <c r="D17" i="107"/>
  <c r="C17" i="107"/>
  <c r="A17" i="107"/>
  <c r="E16" i="107"/>
  <c r="D16" i="107"/>
  <c r="C16" i="107"/>
  <c r="A16" i="107"/>
  <c r="E15" i="107"/>
  <c r="D15" i="107"/>
  <c r="C15" i="107"/>
  <c r="A15" i="107"/>
  <c r="E14" i="107"/>
  <c r="D14" i="107"/>
  <c r="C14" i="107"/>
  <c r="A14" i="107"/>
  <c r="E13" i="107"/>
  <c r="D13" i="107"/>
  <c r="C13" i="107"/>
  <c r="A13" i="107"/>
  <c r="E12" i="107"/>
  <c r="D12" i="107"/>
  <c r="C12" i="107"/>
  <c r="A12" i="107"/>
  <c r="E11" i="107"/>
  <c r="D11" i="107"/>
  <c r="C11" i="107"/>
  <c r="A11" i="107"/>
  <c r="E10" i="107"/>
  <c r="D10" i="107"/>
  <c r="C10" i="107"/>
  <c r="A10" i="107"/>
  <c r="E9" i="107"/>
  <c r="D9" i="107"/>
  <c r="C9" i="107"/>
  <c r="A9" i="107"/>
  <c r="E8" i="107"/>
  <c r="D8" i="107"/>
  <c r="C8" i="107"/>
  <c r="A8" i="107"/>
  <c r="E7" i="107"/>
  <c r="D7" i="107"/>
  <c r="C7" i="107"/>
  <c r="A7" i="107"/>
  <c r="E6" i="107"/>
  <c r="D6" i="107"/>
  <c r="C6" i="107"/>
  <c r="A6" i="107"/>
  <c r="E5" i="107"/>
  <c r="D5" i="107"/>
  <c r="C5" i="107"/>
  <c r="A5" i="107"/>
  <c r="E4" i="107"/>
  <c r="D4" i="107"/>
  <c r="C4" i="107"/>
  <c r="A4" i="107"/>
  <c r="J1" i="107"/>
  <c r="E2" i="107" s="1"/>
  <c r="E110" i="90"/>
  <c r="D110" i="90"/>
  <c r="C110" i="90"/>
  <c r="A110" i="90"/>
  <c r="E109" i="90"/>
  <c r="D109" i="90"/>
  <c r="C109" i="90"/>
  <c r="A109" i="90"/>
  <c r="E108" i="90"/>
  <c r="D108" i="90"/>
  <c r="C108" i="90"/>
  <c r="A108" i="90"/>
  <c r="E107" i="90"/>
  <c r="D107" i="90"/>
  <c r="C107" i="90"/>
  <c r="A107" i="90"/>
  <c r="E106" i="90"/>
  <c r="D106" i="90"/>
  <c r="C106" i="90"/>
  <c r="A106" i="90"/>
  <c r="E105" i="90"/>
  <c r="D105" i="90"/>
  <c r="C105" i="90"/>
  <c r="A105" i="90"/>
  <c r="E104" i="90"/>
  <c r="D104" i="90"/>
  <c r="C104" i="90"/>
  <c r="A104" i="90"/>
  <c r="E103" i="90"/>
  <c r="D103" i="90"/>
  <c r="C103" i="90"/>
  <c r="A103" i="90"/>
  <c r="E102" i="90"/>
  <c r="D102" i="90"/>
  <c r="C102" i="90"/>
  <c r="A102" i="90"/>
  <c r="E101" i="90"/>
  <c r="D101" i="90"/>
  <c r="C101" i="90"/>
  <c r="A101" i="90"/>
  <c r="E100" i="90"/>
  <c r="D100" i="90"/>
  <c r="C100" i="90"/>
  <c r="A100" i="90"/>
  <c r="E99" i="90"/>
  <c r="D99" i="90"/>
  <c r="C99" i="90"/>
  <c r="A99" i="90"/>
  <c r="E98" i="90"/>
  <c r="D98" i="90"/>
  <c r="C98" i="90"/>
  <c r="A98" i="90"/>
  <c r="E97" i="90"/>
  <c r="D97" i="90"/>
  <c r="C97" i="90"/>
  <c r="A97" i="90"/>
  <c r="E96" i="90"/>
  <c r="D96" i="90"/>
  <c r="C96" i="90"/>
  <c r="A96" i="90"/>
  <c r="E95" i="90"/>
  <c r="D95" i="90"/>
  <c r="C95" i="90"/>
  <c r="A95" i="90"/>
  <c r="E94" i="90"/>
  <c r="D94" i="90"/>
  <c r="C94" i="90"/>
  <c r="A94" i="90"/>
  <c r="E93" i="90"/>
  <c r="D93" i="90"/>
  <c r="C93" i="90"/>
  <c r="A93" i="90"/>
  <c r="E92" i="90"/>
  <c r="D92" i="90"/>
  <c r="C92" i="90"/>
  <c r="A92" i="90"/>
  <c r="E91" i="90"/>
  <c r="D91" i="90"/>
  <c r="C91" i="90"/>
  <c r="A91" i="90"/>
  <c r="E90" i="90"/>
  <c r="D90" i="90"/>
  <c r="C90" i="90"/>
  <c r="A90" i="90"/>
  <c r="E89" i="90"/>
  <c r="D89" i="90"/>
  <c r="C89" i="90"/>
  <c r="A89" i="90"/>
  <c r="E88" i="90"/>
  <c r="D88" i="90"/>
  <c r="C88" i="90"/>
  <c r="A88" i="90"/>
  <c r="E87" i="90"/>
  <c r="D87" i="90"/>
  <c r="C87" i="90"/>
  <c r="A87" i="90"/>
  <c r="E86" i="90"/>
  <c r="D86" i="90"/>
  <c r="C86" i="90"/>
  <c r="A86" i="90"/>
  <c r="E85" i="90"/>
  <c r="D85" i="90"/>
  <c r="C85" i="90"/>
  <c r="A85" i="90"/>
  <c r="E84" i="90"/>
  <c r="D84" i="90"/>
  <c r="C84" i="90"/>
  <c r="A84" i="90"/>
  <c r="E83" i="90"/>
  <c r="D83" i="90"/>
  <c r="C83" i="90"/>
  <c r="A83" i="90"/>
  <c r="E82" i="90"/>
  <c r="D82" i="90"/>
  <c r="C82" i="90"/>
  <c r="A82" i="90"/>
  <c r="E81" i="90"/>
  <c r="D81" i="90"/>
  <c r="C81" i="90"/>
  <c r="A81" i="90"/>
  <c r="E80" i="90"/>
  <c r="D80" i="90"/>
  <c r="C80" i="90"/>
  <c r="A80" i="90"/>
  <c r="E79" i="90"/>
  <c r="D79" i="90"/>
  <c r="C79" i="90"/>
  <c r="A79" i="90"/>
  <c r="E78" i="90"/>
  <c r="D78" i="90"/>
  <c r="C78" i="90"/>
  <c r="A78" i="90"/>
  <c r="E77" i="90"/>
  <c r="D77" i="90"/>
  <c r="C77" i="90"/>
  <c r="A77" i="90"/>
  <c r="E76" i="90"/>
  <c r="D76" i="90"/>
  <c r="C76" i="90"/>
  <c r="A76" i="90"/>
  <c r="E75" i="90"/>
  <c r="D75" i="90"/>
  <c r="C75" i="90"/>
  <c r="A75" i="90"/>
  <c r="E74" i="90"/>
  <c r="D74" i="90"/>
  <c r="C74" i="90"/>
  <c r="A74" i="90"/>
  <c r="E73" i="90"/>
  <c r="D73" i="90"/>
  <c r="C73" i="90"/>
  <c r="A73" i="90"/>
  <c r="E72" i="90"/>
  <c r="D72" i="90"/>
  <c r="C72" i="90"/>
  <c r="A72" i="90"/>
  <c r="E71" i="90"/>
  <c r="D71" i="90"/>
  <c r="C71" i="90"/>
  <c r="A71" i="90"/>
  <c r="E70" i="90"/>
  <c r="D70" i="90"/>
  <c r="C70" i="90"/>
  <c r="A70" i="90"/>
  <c r="E69" i="90"/>
  <c r="D69" i="90"/>
  <c r="C69" i="90"/>
  <c r="A69" i="90"/>
  <c r="E68" i="90"/>
  <c r="D68" i="90"/>
  <c r="C68" i="90"/>
  <c r="A68" i="90"/>
  <c r="E67" i="90"/>
  <c r="D67" i="90"/>
  <c r="C67" i="90"/>
  <c r="A67" i="90"/>
  <c r="E66" i="90"/>
  <c r="D66" i="90"/>
  <c r="C66" i="90"/>
  <c r="A66" i="90"/>
  <c r="E65" i="90"/>
  <c r="D65" i="90"/>
  <c r="C65" i="90"/>
  <c r="A65" i="90"/>
  <c r="E64" i="90"/>
  <c r="D64" i="90"/>
  <c r="C64" i="90"/>
  <c r="A64" i="90"/>
  <c r="E63" i="90"/>
  <c r="D63" i="90"/>
  <c r="C63" i="90"/>
  <c r="A63" i="90"/>
  <c r="E62" i="90"/>
  <c r="D62" i="90"/>
  <c r="C62" i="90"/>
  <c r="A62" i="90"/>
  <c r="E61" i="90"/>
  <c r="D61" i="90"/>
  <c r="C61" i="90"/>
  <c r="A61" i="90"/>
  <c r="E60" i="90"/>
  <c r="D60" i="90"/>
  <c r="C60" i="90"/>
  <c r="A60" i="90"/>
  <c r="E59" i="90"/>
  <c r="D59" i="90"/>
  <c r="C59" i="90"/>
  <c r="A59" i="90"/>
  <c r="E58" i="90"/>
  <c r="D58" i="90"/>
  <c r="C58" i="90"/>
  <c r="A58" i="90"/>
  <c r="E57" i="90"/>
  <c r="D57" i="90"/>
  <c r="C57" i="90"/>
  <c r="A57" i="90"/>
  <c r="E56" i="90"/>
  <c r="D56" i="90"/>
  <c r="C56" i="90"/>
  <c r="A56" i="90"/>
  <c r="E55" i="90"/>
  <c r="D55" i="90"/>
  <c r="C55" i="90"/>
  <c r="A55" i="90"/>
  <c r="E54" i="90"/>
  <c r="D54" i="90"/>
  <c r="C54" i="90"/>
  <c r="A54" i="90"/>
  <c r="E53" i="90"/>
  <c r="D53" i="90"/>
  <c r="C53" i="90"/>
  <c r="A53" i="90"/>
  <c r="E52" i="90"/>
  <c r="D52" i="90"/>
  <c r="C52" i="90"/>
  <c r="A52" i="90"/>
  <c r="E51" i="90"/>
  <c r="D51" i="90"/>
  <c r="C51" i="90"/>
  <c r="A51" i="90"/>
  <c r="E50" i="90"/>
  <c r="D50" i="90"/>
  <c r="C50" i="90"/>
  <c r="A50" i="90"/>
  <c r="E49" i="90"/>
  <c r="D49" i="90"/>
  <c r="C49" i="90"/>
  <c r="A49" i="90"/>
  <c r="E48" i="90"/>
  <c r="D48" i="90"/>
  <c r="C48" i="90"/>
  <c r="A48" i="90"/>
  <c r="E47" i="90"/>
  <c r="D47" i="90"/>
  <c r="C47" i="90"/>
  <c r="A47" i="90"/>
  <c r="E46" i="90"/>
  <c r="D46" i="90"/>
  <c r="C46" i="90"/>
  <c r="A46" i="90"/>
  <c r="E45" i="90"/>
  <c r="D45" i="90"/>
  <c r="C45" i="90"/>
  <c r="A45" i="90"/>
  <c r="E44" i="90"/>
  <c r="D44" i="90"/>
  <c r="C44" i="90"/>
  <c r="A44" i="90"/>
  <c r="E43" i="90"/>
  <c r="D43" i="90"/>
  <c r="C43" i="90"/>
  <c r="A43" i="90"/>
  <c r="E42" i="90"/>
  <c r="D42" i="90"/>
  <c r="C42" i="90"/>
  <c r="A42" i="90"/>
  <c r="E41" i="90"/>
  <c r="D41" i="90"/>
  <c r="C41" i="90"/>
  <c r="A41" i="90"/>
  <c r="E40" i="90"/>
  <c r="D40" i="90"/>
  <c r="C40" i="90"/>
  <c r="A40" i="90"/>
  <c r="E39" i="90"/>
  <c r="D39" i="90"/>
  <c r="C39" i="90"/>
  <c r="A39" i="90"/>
  <c r="E38" i="90"/>
  <c r="D38" i="90"/>
  <c r="C38" i="90"/>
  <c r="A38" i="90"/>
  <c r="E37" i="90"/>
  <c r="D37" i="90"/>
  <c r="C37" i="90"/>
  <c r="A37" i="90"/>
  <c r="E36" i="90"/>
  <c r="D36" i="90"/>
  <c r="C36" i="90"/>
  <c r="A36" i="90"/>
  <c r="E35" i="90"/>
  <c r="D35" i="90"/>
  <c r="C35" i="90"/>
  <c r="A35" i="90"/>
  <c r="E34" i="90"/>
  <c r="D34" i="90"/>
  <c r="C34" i="90"/>
  <c r="A34" i="90"/>
  <c r="E33" i="90"/>
  <c r="D33" i="90"/>
  <c r="C33" i="90"/>
  <c r="A33" i="90"/>
  <c r="E32" i="90"/>
  <c r="D32" i="90"/>
  <c r="C32" i="90"/>
  <c r="A32" i="90"/>
  <c r="E31" i="90"/>
  <c r="D31" i="90"/>
  <c r="C31" i="90"/>
  <c r="A31" i="90"/>
  <c r="E30" i="90"/>
  <c r="D30" i="90"/>
  <c r="C30" i="90"/>
  <c r="A30" i="90"/>
  <c r="E29" i="90"/>
  <c r="D29" i="90"/>
  <c r="C29" i="90"/>
  <c r="A29" i="90"/>
  <c r="E28" i="90"/>
  <c r="D28" i="90"/>
  <c r="C28" i="90"/>
  <c r="A28" i="90"/>
  <c r="E27" i="90"/>
  <c r="D27" i="90"/>
  <c r="C27" i="90"/>
  <c r="A27" i="90"/>
  <c r="E26" i="90"/>
  <c r="D26" i="90"/>
  <c r="C26" i="90"/>
  <c r="A26" i="90"/>
  <c r="E25" i="90"/>
  <c r="D25" i="90"/>
  <c r="C25" i="90"/>
  <c r="A25" i="90"/>
  <c r="E24" i="90"/>
  <c r="D24" i="90"/>
  <c r="C24" i="90"/>
  <c r="A24" i="90"/>
  <c r="E23" i="90"/>
  <c r="D23" i="90"/>
  <c r="C23" i="90"/>
  <c r="A23" i="90"/>
  <c r="E22" i="90"/>
  <c r="D22" i="90"/>
  <c r="C22" i="90"/>
  <c r="A22" i="90"/>
  <c r="E21" i="90"/>
  <c r="D21" i="90"/>
  <c r="C21" i="90"/>
  <c r="A21" i="90"/>
  <c r="E20" i="90"/>
  <c r="D20" i="90"/>
  <c r="C20" i="90"/>
  <c r="A20" i="90"/>
  <c r="E19" i="90"/>
  <c r="D19" i="90"/>
  <c r="C19" i="90"/>
  <c r="A19" i="90"/>
  <c r="E18" i="90"/>
  <c r="D18" i="90"/>
  <c r="C18" i="90"/>
  <c r="A18" i="90"/>
  <c r="E17" i="90"/>
  <c r="D17" i="90"/>
  <c r="C17" i="90"/>
  <c r="A17" i="90"/>
  <c r="E16" i="90"/>
  <c r="D16" i="90"/>
  <c r="C16" i="90"/>
  <c r="A16" i="90"/>
  <c r="E15" i="90"/>
  <c r="D15" i="90"/>
  <c r="C15" i="90"/>
  <c r="A15" i="90"/>
  <c r="E14" i="90"/>
  <c r="D14" i="90"/>
  <c r="C14" i="90"/>
  <c r="A14" i="90"/>
  <c r="E13" i="90"/>
  <c r="D13" i="90"/>
  <c r="C13" i="90"/>
  <c r="A13" i="90"/>
  <c r="E12" i="90"/>
  <c r="D12" i="90"/>
  <c r="C12" i="90"/>
  <c r="A12" i="90"/>
  <c r="E11" i="90"/>
  <c r="D11" i="90"/>
  <c r="C11" i="90"/>
  <c r="A11" i="90"/>
  <c r="E10" i="90"/>
  <c r="D10" i="90"/>
  <c r="C10" i="90"/>
  <c r="A10" i="90"/>
  <c r="E9" i="90"/>
  <c r="D9" i="90"/>
  <c r="C9" i="90"/>
  <c r="A9" i="90"/>
  <c r="E8" i="90"/>
  <c r="D8" i="90"/>
  <c r="C8" i="90"/>
  <c r="A8" i="90"/>
  <c r="E7" i="90"/>
  <c r="D7" i="90"/>
  <c r="C7" i="90"/>
  <c r="A7" i="90"/>
  <c r="E6" i="90"/>
  <c r="D6" i="90"/>
  <c r="C6" i="90"/>
  <c r="A6" i="90"/>
  <c r="E5" i="90"/>
  <c r="D5" i="90"/>
  <c r="C5" i="90"/>
  <c r="A5" i="90"/>
  <c r="E4" i="90"/>
  <c r="D4" i="90"/>
  <c r="C4" i="90"/>
  <c r="A4" i="90"/>
  <c r="J1" i="90"/>
  <c r="E2" i="90" s="1"/>
  <c r="E110" i="89"/>
  <c r="D110" i="89"/>
  <c r="C110" i="89"/>
  <c r="A110" i="89"/>
  <c r="E109" i="89"/>
  <c r="D109" i="89"/>
  <c r="C109" i="89"/>
  <c r="A109" i="89"/>
  <c r="E108" i="89"/>
  <c r="D108" i="89"/>
  <c r="C108" i="89"/>
  <c r="A108" i="89"/>
  <c r="E107" i="89"/>
  <c r="D107" i="89"/>
  <c r="C107" i="89"/>
  <c r="A107" i="89"/>
  <c r="E106" i="89"/>
  <c r="D106" i="89"/>
  <c r="C106" i="89"/>
  <c r="A106" i="89"/>
  <c r="E105" i="89"/>
  <c r="D105" i="89"/>
  <c r="C105" i="89"/>
  <c r="A105" i="89"/>
  <c r="E104" i="89"/>
  <c r="D104" i="89"/>
  <c r="C104" i="89"/>
  <c r="A104" i="89"/>
  <c r="E103" i="89"/>
  <c r="D103" i="89"/>
  <c r="C103" i="89"/>
  <c r="A103" i="89"/>
  <c r="E102" i="89"/>
  <c r="D102" i="89"/>
  <c r="C102" i="89"/>
  <c r="A102" i="89"/>
  <c r="E101" i="89"/>
  <c r="D101" i="89"/>
  <c r="C101" i="89"/>
  <c r="A101" i="89"/>
  <c r="E100" i="89"/>
  <c r="D100" i="89"/>
  <c r="C100" i="89"/>
  <c r="A100" i="89"/>
  <c r="E99" i="89"/>
  <c r="D99" i="89"/>
  <c r="C99" i="89"/>
  <c r="A99" i="89"/>
  <c r="E98" i="89"/>
  <c r="D98" i="89"/>
  <c r="C98" i="89"/>
  <c r="A98" i="89"/>
  <c r="E97" i="89"/>
  <c r="D97" i="89"/>
  <c r="C97" i="89"/>
  <c r="A97" i="89"/>
  <c r="E96" i="89"/>
  <c r="D96" i="89"/>
  <c r="C96" i="89"/>
  <c r="A96" i="89"/>
  <c r="E95" i="89"/>
  <c r="D95" i="89"/>
  <c r="C95" i="89"/>
  <c r="A95" i="89"/>
  <c r="E94" i="89"/>
  <c r="D94" i="89"/>
  <c r="C94" i="89"/>
  <c r="A94" i="89"/>
  <c r="E93" i="89"/>
  <c r="D93" i="89"/>
  <c r="C93" i="89"/>
  <c r="A93" i="89"/>
  <c r="E92" i="89"/>
  <c r="D92" i="89"/>
  <c r="C92" i="89"/>
  <c r="A92" i="89"/>
  <c r="E91" i="89"/>
  <c r="D91" i="89"/>
  <c r="C91" i="89"/>
  <c r="A91" i="89"/>
  <c r="E90" i="89"/>
  <c r="D90" i="89"/>
  <c r="C90" i="89"/>
  <c r="A90" i="89"/>
  <c r="E89" i="89"/>
  <c r="D89" i="89"/>
  <c r="C89" i="89"/>
  <c r="A89" i="89"/>
  <c r="E88" i="89"/>
  <c r="D88" i="89"/>
  <c r="C88" i="89"/>
  <c r="A88" i="89"/>
  <c r="E87" i="89"/>
  <c r="D87" i="89"/>
  <c r="C87" i="89"/>
  <c r="A87" i="89"/>
  <c r="E86" i="89"/>
  <c r="D86" i="89"/>
  <c r="C86" i="89"/>
  <c r="A86" i="89"/>
  <c r="E85" i="89"/>
  <c r="D85" i="89"/>
  <c r="C85" i="89"/>
  <c r="A85" i="89"/>
  <c r="E84" i="89"/>
  <c r="D84" i="89"/>
  <c r="C84" i="89"/>
  <c r="A84" i="89"/>
  <c r="E83" i="89"/>
  <c r="D83" i="89"/>
  <c r="C83" i="89"/>
  <c r="A83" i="89"/>
  <c r="E82" i="89"/>
  <c r="D82" i="89"/>
  <c r="C82" i="89"/>
  <c r="A82" i="89"/>
  <c r="E81" i="89"/>
  <c r="D81" i="89"/>
  <c r="C81" i="89"/>
  <c r="A81" i="89"/>
  <c r="E80" i="89"/>
  <c r="D80" i="89"/>
  <c r="C80" i="89"/>
  <c r="A80" i="89"/>
  <c r="E79" i="89"/>
  <c r="D79" i="89"/>
  <c r="C79" i="89"/>
  <c r="A79" i="89"/>
  <c r="E78" i="89"/>
  <c r="D78" i="89"/>
  <c r="C78" i="89"/>
  <c r="A78" i="89"/>
  <c r="E77" i="89"/>
  <c r="D77" i="89"/>
  <c r="C77" i="89"/>
  <c r="A77" i="89"/>
  <c r="E76" i="89"/>
  <c r="D76" i="89"/>
  <c r="C76" i="89"/>
  <c r="A76" i="89"/>
  <c r="E75" i="89"/>
  <c r="D75" i="89"/>
  <c r="C75" i="89"/>
  <c r="A75" i="89"/>
  <c r="E74" i="89"/>
  <c r="D74" i="89"/>
  <c r="C74" i="89"/>
  <c r="A74" i="89"/>
  <c r="E73" i="89"/>
  <c r="D73" i="89"/>
  <c r="C73" i="89"/>
  <c r="A73" i="89"/>
  <c r="E72" i="89"/>
  <c r="D72" i="89"/>
  <c r="C72" i="89"/>
  <c r="A72" i="89"/>
  <c r="E71" i="89"/>
  <c r="D71" i="89"/>
  <c r="C71" i="89"/>
  <c r="A71" i="89"/>
  <c r="E70" i="89"/>
  <c r="D70" i="89"/>
  <c r="C70" i="89"/>
  <c r="A70" i="89"/>
  <c r="E69" i="89"/>
  <c r="D69" i="89"/>
  <c r="C69" i="89"/>
  <c r="A69" i="89"/>
  <c r="E68" i="89"/>
  <c r="D68" i="89"/>
  <c r="C68" i="89"/>
  <c r="A68" i="89"/>
  <c r="E67" i="89"/>
  <c r="D67" i="89"/>
  <c r="C67" i="89"/>
  <c r="A67" i="89"/>
  <c r="E66" i="89"/>
  <c r="D66" i="89"/>
  <c r="C66" i="89"/>
  <c r="A66" i="89"/>
  <c r="E65" i="89"/>
  <c r="D65" i="89"/>
  <c r="C65" i="89"/>
  <c r="A65" i="89"/>
  <c r="E64" i="89"/>
  <c r="D64" i="89"/>
  <c r="C64" i="89"/>
  <c r="A64" i="89"/>
  <c r="E63" i="89"/>
  <c r="D63" i="89"/>
  <c r="C63" i="89"/>
  <c r="A63" i="89"/>
  <c r="E62" i="89"/>
  <c r="D62" i="89"/>
  <c r="C62" i="89"/>
  <c r="A62" i="89"/>
  <c r="E61" i="89"/>
  <c r="D61" i="89"/>
  <c r="C61" i="89"/>
  <c r="A61" i="89"/>
  <c r="E60" i="89"/>
  <c r="D60" i="89"/>
  <c r="C60" i="89"/>
  <c r="A60" i="89"/>
  <c r="E59" i="89"/>
  <c r="D59" i="89"/>
  <c r="C59" i="89"/>
  <c r="A59" i="89"/>
  <c r="E58" i="89"/>
  <c r="D58" i="89"/>
  <c r="C58" i="89"/>
  <c r="A58" i="89"/>
  <c r="E57" i="89"/>
  <c r="D57" i="89"/>
  <c r="C57" i="89"/>
  <c r="A57" i="89"/>
  <c r="E56" i="89"/>
  <c r="D56" i="89"/>
  <c r="C56" i="89"/>
  <c r="A56" i="89"/>
  <c r="E55" i="89"/>
  <c r="D55" i="89"/>
  <c r="C55" i="89"/>
  <c r="A55" i="89"/>
  <c r="E54" i="89"/>
  <c r="D54" i="89"/>
  <c r="C54" i="89"/>
  <c r="A54" i="89"/>
  <c r="E53" i="89"/>
  <c r="D53" i="89"/>
  <c r="C53" i="89"/>
  <c r="A53" i="89"/>
  <c r="E52" i="89"/>
  <c r="D52" i="89"/>
  <c r="C52" i="89"/>
  <c r="A52" i="89"/>
  <c r="E51" i="89"/>
  <c r="D51" i="89"/>
  <c r="C51" i="89"/>
  <c r="A51" i="89"/>
  <c r="E50" i="89"/>
  <c r="D50" i="89"/>
  <c r="C50" i="89"/>
  <c r="A50" i="89"/>
  <c r="E49" i="89"/>
  <c r="D49" i="89"/>
  <c r="C49" i="89"/>
  <c r="A49" i="89"/>
  <c r="E48" i="89"/>
  <c r="D48" i="89"/>
  <c r="C48" i="89"/>
  <c r="A48" i="89"/>
  <c r="E47" i="89"/>
  <c r="D47" i="89"/>
  <c r="C47" i="89"/>
  <c r="A47" i="89"/>
  <c r="E46" i="89"/>
  <c r="D46" i="89"/>
  <c r="C46" i="89"/>
  <c r="A46" i="89"/>
  <c r="E45" i="89"/>
  <c r="D45" i="89"/>
  <c r="C45" i="89"/>
  <c r="A45" i="89"/>
  <c r="E44" i="89"/>
  <c r="D44" i="89"/>
  <c r="C44" i="89"/>
  <c r="A44" i="89"/>
  <c r="E43" i="89"/>
  <c r="D43" i="89"/>
  <c r="C43" i="89"/>
  <c r="A43" i="89"/>
  <c r="E42" i="89"/>
  <c r="D42" i="89"/>
  <c r="C42" i="89"/>
  <c r="A42" i="89"/>
  <c r="E41" i="89"/>
  <c r="D41" i="89"/>
  <c r="C41" i="89"/>
  <c r="A41" i="89"/>
  <c r="E40" i="89"/>
  <c r="D40" i="89"/>
  <c r="C40" i="89"/>
  <c r="A40" i="89"/>
  <c r="E39" i="89"/>
  <c r="D39" i="89"/>
  <c r="C39" i="89"/>
  <c r="A39" i="89"/>
  <c r="E38" i="89"/>
  <c r="D38" i="89"/>
  <c r="C38" i="89"/>
  <c r="A38" i="89"/>
  <c r="E37" i="89"/>
  <c r="D37" i="89"/>
  <c r="C37" i="89"/>
  <c r="A37" i="89"/>
  <c r="E36" i="89"/>
  <c r="D36" i="89"/>
  <c r="C36" i="89"/>
  <c r="A36" i="89"/>
  <c r="E35" i="89"/>
  <c r="D35" i="89"/>
  <c r="C35" i="89"/>
  <c r="A35" i="89"/>
  <c r="E34" i="89"/>
  <c r="D34" i="89"/>
  <c r="C34" i="89"/>
  <c r="A34" i="89"/>
  <c r="E33" i="89"/>
  <c r="D33" i="89"/>
  <c r="C33" i="89"/>
  <c r="A33" i="89"/>
  <c r="E32" i="89"/>
  <c r="D32" i="89"/>
  <c r="C32" i="89"/>
  <c r="A32" i="89"/>
  <c r="E31" i="89"/>
  <c r="D31" i="89"/>
  <c r="C31" i="89"/>
  <c r="A31" i="89"/>
  <c r="E30" i="89"/>
  <c r="D30" i="89"/>
  <c r="C30" i="89"/>
  <c r="A30" i="89"/>
  <c r="E29" i="89"/>
  <c r="D29" i="89"/>
  <c r="C29" i="89"/>
  <c r="A29" i="89"/>
  <c r="E28" i="89"/>
  <c r="D28" i="89"/>
  <c r="C28" i="89"/>
  <c r="A28" i="89"/>
  <c r="E27" i="89"/>
  <c r="D27" i="89"/>
  <c r="C27" i="89"/>
  <c r="A27" i="89"/>
  <c r="E26" i="89"/>
  <c r="D26" i="89"/>
  <c r="C26" i="89"/>
  <c r="A26" i="89"/>
  <c r="E25" i="89"/>
  <c r="D25" i="89"/>
  <c r="C25" i="89"/>
  <c r="A25" i="89"/>
  <c r="E24" i="89"/>
  <c r="D24" i="89"/>
  <c r="C24" i="89"/>
  <c r="A24" i="89"/>
  <c r="E23" i="89"/>
  <c r="D23" i="89"/>
  <c r="C23" i="89"/>
  <c r="A23" i="89"/>
  <c r="E22" i="89"/>
  <c r="D22" i="89"/>
  <c r="C22" i="89"/>
  <c r="A22" i="89"/>
  <c r="E21" i="89"/>
  <c r="D21" i="89"/>
  <c r="C21" i="89"/>
  <c r="A21" i="89"/>
  <c r="E20" i="89"/>
  <c r="D20" i="89"/>
  <c r="C20" i="89"/>
  <c r="A20" i="89"/>
  <c r="E19" i="89"/>
  <c r="D19" i="89"/>
  <c r="C19" i="89"/>
  <c r="A19" i="89"/>
  <c r="E18" i="89"/>
  <c r="D18" i="89"/>
  <c r="C18" i="89"/>
  <c r="A18" i="89"/>
  <c r="E17" i="89"/>
  <c r="D17" i="89"/>
  <c r="C17" i="89"/>
  <c r="A17" i="89"/>
  <c r="E16" i="89"/>
  <c r="D16" i="89"/>
  <c r="C16" i="89"/>
  <c r="A16" i="89"/>
  <c r="E15" i="89"/>
  <c r="D15" i="89"/>
  <c r="C15" i="89"/>
  <c r="A15" i="89"/>
  <c r="E14" i="89"/>
  <c r="D14" i="89"/>
  <c r="C14" i="89"/>
  <c r="A14" i="89"/>
  <c r="E13" i="89"/>
  <c r="D13" i="89"/>
  <c r="C13" i="89"/>
  <c r="A13" i="89"/>
  <c r="E12" i="89"/>
  <c r="D12" i="89"/>
  <c r="C12" i="89"/>
  <c r="A12" i="89"/>
  <c r="E11" i="89"/>
  <c r="D11" i="89"/>
  <c r="C11" i="89"/>
  <c r="A11" i="89"/>
  <c r="E10" i="89"/>
  <c r="D10" i="89"/>
  <c r="C10" i="89"/>
  <c r="A10" i="89"/>
  <c r="E9" i="89"/>
  <c r="D9" i="89"/>
  <c r="C9" i="89"/>
  <c r="A9" i="89"/>
  <c r="E8" i="89"/>
  <c r="D8" i="89"/>
  <c r="C8" i="89"/>
  <c r="A8" i="89"/>
  <c r="E7" i="89"/>
  <c r="D7" i="89"/>
  <c r="C7" i="89"/>
  <c r="A7" i="89"/>
  <c r="E6" i="89"/>
  <c r="D6" i="89"/>
  <c r="C6" i="89"/>
  <c r="A6" i="89"/>
  <c r="E5" i="89"/>
  <c r="D5" i="89"/>
  <c r="C5" i="89"/>
  <c r="A5" i="89"/>
  <c r="E4" i="89"/>
  <c r="D4" i="89"/>
  <c r="C4" i="89"/>
  <c r="A4" i="89"/>
  <c r="J1" i="89"/>
  <c r="E2" i="89" s="1"/>
  <c r="J1" i="5"/>
  <c r="Y110" i="26" l="1"/>
  <c r="Y99" i="26"/>
  <c r="Y94" i="26"/>
  <c r="Y113" i="26"/>
  <c r="Y102" i="26"/>
  <c r="Y95" i="26"/>
  <c r="Y103" i="26"/>
  <c r="Y105" i="26"/>
  <c r="Y107" i="26"/>
  <c r="Y112" i="26"/>
  <c r="Y101" i="26"/>
  <c r="AK34" i="26" s="1"/>
  <c r="P17" i="4" s="1"/>
  <c r="Y96" i="26"/>
  <c r="Y97" i="26"/>
  <c r="Y108" i="26"/>
  <c r="Y98" i="26"/>
  <c r="Y111" i="26"/>
  <c r="Y100" i="26"/>
  <c r="Y93" i="26"/>
  <c r="AI34" i="26"/>
  <c r="Y104" i="26"/>
  <c r="AJ35" i="26" s="1"/>
  <c r="O18" i="4" s="1"/>
  <c r="Y106" i="26"/>
  <c r="Y109" i="26"/>
  <c r="E2" i="104"/>
  <c r="E1" i="106"/>
  <c r="E1" i="101"/>
  <c r="E1" i="98"/>
  <c r="Y86" i="26"/>
  <c r="Y78" i="26"/>
  <c r="Y70" i="26"/>
  <c r="Y62" i="26"/>
  <c r="Y54" i="26"/>
  <c r="Y46" i="26"/>
  <c r="Y38" i="26"/>
  <c r="Y30" i="26"/>
  <c r="Y22" i="26"/>
  <c r="Y14" i="26"/>
  <c r="Y87" i="26"/>
  <c r="Y79" i="26"/>
  <c r="Y71" i="26"/>
  <c r="Y63" i="26"/>
  <c r="Y55" i="26"/>
  <c r="Y47" i="26"/>
  <c r="Y39" i="26"/>
  <c r="Y31" i="26"/>
  <c r="Y23" i="26"/>
  <c r="Y15" i="26"/>
  <c r="Y88" i="26"/>
  <c r="Y80" i="26"/>
  <c r="Y72" i="26"/>
  <c r="Y64" i="26"/>
  <c r="Y56" i="26"/>
  <c r="Y48" i="26"/>
  <c r="Y40" i="26"/>
  <c r="Y32" i="26"/>
  <c r="Y24" i="26"/>
  <c r="Y16" i="26"/>
  <c r="Y8" i="26"/>
  <c r="Y89" i="26"/>
  <c r="Y81" i="26"/>
  <c r="Y73" i="26"/>
  <c r="Y65" i="26"/>
  <c r="Y57" i="26"/>
  <c r="Y49" i="26"/>
  <c r="Y41" i="26"/>
  <c r="Y33" i="26"/>
  <c r="Y25" i="26"/>
  <c r="Y17" i="26"/>
  <c r="Y9" i="26"/>
  <c r="Y90" i="26"/>
  <c r="Y82" i="26"/>
  <c r="Y74" i="26"/>
  <c r="Y66" i="26"/>
  <c r="Y58" i="26"/>
  <c r="Y50" i="26"/>
  <c r="Y42" i="26"/>
  <c r="Y34" i="26"/>
  <c r="Y26" i="26"/>
  <c r="Y18" i="26"/>
  <c r="Y10" i="26"/>
  <c r="Y91" i="26"/>
  <c r="Y83" i="26"/>
  <c r="Y75" i="26"/>
  <c r="Y67" i="26"/>
  <c r="Y59" i="26"/>
  <c r="Y51" i="26"/>
  <c r="Y43" i="26"/>
  <c r="Y35" i="26"/>
  <c r="Y27" i="26"/>
  <c r="Y19" i="26"/>
  <c r="Y11" i="26"/>
  <c r="Y92" i="26"/>
  <c r="Y84" i="26"/>
  <c r="Y76" i="26"/>
  <c r="Y68" i="26"/>
  <c r="Y60" i="26"/>
  <c r="Y52" i="26"/>
  <c r="Y44" i="26"/>
  <c r="Y36" i="26"/>
  <c r="Y28" i="26"/>
  <c r="Y20" i="26"/>
  <c r="Y12" i="26"/>
  <c r="E1" i="96"/>
  <c r="E2" i="96"/>
  <c r="Y85" i="26"/>
  <c r="Y77" i="26"/>
  <c r="Y69" i="26"/>
  <c r="Y61" i="26"/>
  <c r="Y53" i="26"/>
  <c r="Y45" i="26"/>
  <c r="Y37" i="26"/>
  <c r="Y29" i="26"/>
  <c r="Y21" i="26"/>
  <c r="Y13" i="26"/>
  <c r="E1" i="92"/>
  <c r="E1" i="107"/>
  <c r="E2" i="105"/>
  <c r="E1" i="99"/>
  <c r="E2" i="97"/>
  <c r="E1" i="91"/>
  <c r="E1" i="90"/>
  <c r="E1" i="100"/>
  <c r="E1" i="93"/>
  <c r="E1" i="102"/>
  <c r="E1" i="94"/>
  <c r="E1" i="103"/>
  <c r="E1" i="95"/>
  <c r="E1" i="89"/>
  <c r="AJ33" i="26" l="1"/>
  <c r="O16" i="4" s="1"/>
  <c r="AI33" i="26"/>
  <c r="N16" i="4" s="1"/>
  <c r="AK33" i="26"/>
  <c r="P16" i="4" s="1"/>
  <c r="N17" i="4"/>
  <c r="AJ34" i="26"/>
  <c r="O17" i="4" s="1"/>
  <c r="AI35" i="26"/>
  <c r="AK26" i="26"/>
  <c r="P9" i="4" s="1"/>
  <c r="AJ26" i="26"/>
  <c r="O9" i="4" s="1"/>
  <c r="AI26" i="26"/>
  <c r="AK35" i="26"/>
  <c r="P18" i="4" s="1"/>
  <c r="AK32" i="26"/>
  <c r="P15" i="4" s="1"/>
  <c r="AJ32" i="26"/>
  <c r="O15" i="4" s="1"/>
  <c r="AI32" i="26"/>
  <c r="AK31" i="26"/>
  <c r="P14" i="4" s="1"/>
  <c r="AJ31" i="26"/>
  <c r="O14" i="4" s="1"/>
  <c r="AI31" i="26"/>
  <c r="AJ30" i="26"/>
  <c r="O13" i="4" s="1"/>
  <c r="AI30" i="26"/>
  <c r="AK30" i="26"/>
  <c r="P13" i="4" s="1"/>
  <c r="AJ29" i="26"/>
  <c r="O12" i="4" s="1"/>
  <c r="AI29" i="26"/>
  <c r="AK29" i="26"/>
  <c r="P12" i="4" s="1"/>
  <c r="AI28" i="26"/>
  <c r="AJ28" i="26"/>
  <c r="O11" i="4" s="1"/>
  <c r="AK28" i="26"/>
  <c r="P11" i="4" s="1"/>
  <c r="AK27" i="26"/>
  <c r="P10" i="4" s="1"/>
  <c r="AJ27" i="26"/>
  <c r="O10" i="4" s="1"/>
  <c r="AI27" i="26"/>
  <c r="AI25" i="26"/>
  <c r="AK25" i="26"/>
  <c r="P8" i="4" s="1"/>
  <c r="AJ25" i="26"/>
  <c r="O8" i="4" s="1"/>
  <c r="AJ24" i="26"/>
  <c r="O7" i="4" s="1"/>
  <c r="AK24" i="26"/>
  <c r="P7" i="4" s="1"/>
  <c r="AI24" i="26"/>
  <c r="AK23" i="26"/>
  <c r="P6" i="4" s="1"/>
  <c r="AJ23" i="26"/>
  <c r="O6" i="4" s="1"/>
  <c r="AI23" i="26"/>
  <c r="AJ22" i="26"/>
  <c r="O5" i="4" s="1"/>
  <c r="AI22" i="26"/>
  <c r="AK22" i="26"/>
  <c r="P5" i="4" s="1"/>
  <c r="A5" i="5"/>
  <c r="C5" i="5"/>
  <c r="D5" i="5"/>
  <c r="E5" i="5"/>
  <c r="A6" i="5"/>
  <c r="C6" i="5"/>
  <c r="D6" i="5"/>
  <c r="E6" i="5"/>
  <c r="A7" i="5"/>
  <c r="C7" i="5"/>
  <c r="D7" i="5"/>
  <c r="E7" i="5"/>
  <c r="A8" i="5"/>
  <c r="C8" i="5"/>
  <c r="D8" i="5"/>
  <c r="E8" i="5"/>
  <c r="A9" i="5"/>
  <c r="C9" i="5"/>
  <c r="D9" i="5"/>
  <c r="E9" i="5"/>
  <c r="A10" i="5"/>
  <c r="C10" i="5"/>
  <c r="D10" i="5"/>
  <c r="E10" i="5"/>
  <c r="A11" i="5"/>
  <c r="C11" i="5"/>
  <c r="D11" i="5"/>
  <c r="E11" i="5"/>
  <c r="A12" i="5"/>
  <c r="C12" i="5"/>
  <c r="D12" i="5"/>
  <c r="E12" i="5"/>
  <c r="A13" i="5"/>
  <c r="C13" i="5"/>
  <c r="D13" i="5"/>
  <c r="E13" i="5"/>
  <c r="A14" i="5"/>
  <c r="C14" i="5"/>
  <c r="D14" i="5"/>
  <c r="E14" i="5"/>
  <c r="A15" i="5"/>
  <c r="C15" i="5"/>
  <c r="D15" i="5"/>
  <c r="E15" i="5"/>
  <c r="A16" i="5"/>
  <c r="C16" i="5"/>
  <c r="D16" i="5"/>
  <c r="E16" i="5"/>
  <c r="A17" i="5"/>
  <c r="C17" i="5"/>
  <c r="D17" i="5"/>
  <c r="E17" i="5"/>
  <c r="A18" i="5"/>
  <c r="C18" i="5"/>
  <c r="D18" i="5"/>
  <c r="E18" i="5"/>
  <c r="A19" i="5"/>
  <c r="C19" i="5"/>
  <c r="D19" i="5"/>
  <c r="E19" i="5"/>
  <c r="A20" i="5"/>
  <c r="C20" i="5"/>
  <c r="D20" i="5"/>
  <c r="E20" i="5"/>
  <c r="A21" i="5"/>
  <c r="C21" i="5"/>
  <c r="D21" i="5"/>
  <c r="E21" i="5"/>
  <c r="A22" i="5"/>
  <c r="C22" i="5"/>
  <c r="D22" i="5"/>
  <c r="E22" i="5"/>
  <c r="A23" i="5"/>
  <c r="C23" i="5"/>
  <c r="D23" i="5"/>
  <c r="E23" i="5"/>
  <c r="A24" i="5"/>
  <c r="C24" i="5"/>
  <c r="D24" i="5"/>
  <c r="E24" i="5"/>
  <c r="A25" i="5"/>
  <c r="C25" i="5"/>
  <c r="D25" i="5"/>
  <c r="E25" i="5"/>
  <c r="A26" i="5"/>
  <c r="C26" i="5"/>
  <c r="D26" i="5"/>
  <c r="E26" i="5"/>
  <c r="A27" i="5"/>
  <c r="C27" i="5"/>
  <c r="D27" i="5"/>
  <c r="E27" i="5"/>
  <c r="A28" i="5"/>
  <c r="C28" i="5"/>
  <c r="D28" i="5"/>
  <c r="E28" i="5"/>
  <c r="A29" i="5"/>
  <c r="C29" i="5"/>
  <c r="D29" i="5"/>
  <c r="E29" i="5"/>
  <c r="A30" i="5"/>
  <c r="C30" i="5"/>
  <c r="D30" i="5"/>
  <c r="E30" i="5"/>
  <c r="A31" i="5"/>
  <c r="C31" i="5"/>
  <c r="D31" i="5"/>
  <c r="E31" i="5"/>
  <c r="A32" i="5"/>
  <c r="C32" i="5"/>
  <c r="D32" i="5"/>
  <c r="E32" i="5"/>
  <c r="A33" i="5"/>
  <c r="C33" i="5"/>
  <c r="D33" i="5"/>
  <c r="E33" i="5"/>
  <c r="A34" i="5"/>
  <c r="C34" i="5"/>
  <c r="D34" i="5"/>
  <c r="E34" i="5"/>
  <c r="A35" i="5"/>
  <c r="C35" i="5"/>
  <c r="D35" i="5"/>
  <c r="E35" i="5"/>
  <c r="A36" i="5"/>
  <c r="C36" i="5"/>
  <c r="D36" i="5"/>
  <c r="E36" i="5"/>
  <c r="A37" i="5"/>
  <c r="C37" i="5"/>
  <c r="D37" i="5"/>
  <c r="E37" i="5"/>
  <c r="A38" i="5"/>
  <c r="C38" i="5"/>
  <c r="D38" i="5"/>
  <c r="E38" i="5"/>
  <c r="A39" i="5"/>
  <c r="C39" i="5"/>
  <c r="D39" i="5"/>
  <c r="E39" i="5"/>
  <c r="A40" i="5"/>
  <c r="C40" i="5"/>
  <c r="D40" i="5"/>
  <c r="E40" i="5"/>
  <c r="A41" i="5"/>
  <c r="C41" i="5"/>
  <c r="D41" i="5"/>
  <c r="E41" i="5"/>
  <c r="A42" i="5"/>
  <c r="C42" i="5"/>
  <c r="D42" i="5"/>
  <c r="E42" i="5"/>
  <c r="A43" i="5"/>
  <c r="C43" i="5"/>
  <c r="D43" i="5"/>
  <c r="E43" i="5"/>
  <c r="A44" i="5"/>
  <c r="C44" i="5"/>
  <c r="D44" i="5"/>
  <c r="E44" i="5"/>
  <c r="A45" i="5"/>
  <c r="C45" i="5"/>
  <c r="D45" i="5"/>
  <c r="E45" i="5"/>
  <c r="A46" i="5"/>
  <c r="C46" i="5"/>
  <c r="D46" i="5"/>
  <c r="E46" i="5"/>
  <c r="A47" i="5"/>
  <c r="C47" i="5"/>
  <c r="D47" i="5"/>
  <c r="E47" i="5"/>
  <c r="A48" i="5"/>
  <c r="C48" i="5"/>
  <c r="D48" i="5"/>
  <c r="E48" i="5"/>
  <c r="A49" i="5"/>
  <c r="C49" i="5"/>
  <c r="D49" i="5"/>
  <c r="E49" i="5"/>
  <c r="A50" i="5"/>
  <c r="C50" i="5"/>
  <c r="D50" i="5"/>
  <c r="E50" i="5"/>
  <c r="A51" i="5"/>
  <c r="C51" i="5"/>
  <c r="D51" i="5"/>
  <c r="E51" i="5"/>
  <c r="A52" i="5"/>
  <c r="C52" i="5"/>
  <c r="D52" i="5"/>
  <c r="E52" i="5"/>
  <c r="A53" i="5"/>
  <c r="C53" i="5"/>
  <c r="D53" i="5"/>
  <c r="E53" i="5"/>
  <c r="A54" i="5"/>
  <c r="C54" i="5"/>
  <c r="D54" i="5"/>
  <c r="E54" i="5"/>
  <c r="A55" i="5"/>
  <c r="C55" i="5"/>
  <c r="D55" i="5"/>
  <c r="E55" i="5"/>
  <c r="A56" i="5"/>
  <c r="C56" i="5"/>
  <c r="D56" i="5"/>
  <c r="E56" i="5"/>
  <c r="A57" i="5"/>
  <c r="C57" i="5"/>
  <c r="D57" i="5"/>
  <c r="E57" i="5"/>
  <c r="A58" i="5"/>
  <c r="C58" i="5"/>
  <c r="D58" i="5"/>
  <c r="E58" i="5"/>
  <c r="A59" i="5"/>
  <c r="C59" i="5"/>
  <c r="D59" i="5"/>
  <c r="E59" i="5"/>
  <c r="A60" i="5"/>
  <c r="C60" i="5"/>
  <c r="D60" i="5"/>
  <c r="E60" i="5"/>
  <c r="A61" i="5"/>
  <c r="C61" i="5"/>
  <c r="D61" i="5"/>
  <c r="E61" i="5"/>
  <c r="A62" i="5"/>
  <c r="C62" i="5"/>
  <c r="D62" i="5"/>
  <c r="E62" i="5"/>
  <c r="A63" i="5"/>
  <c r="C63" i="5"/>
  <c r="D63" i="5"/>
  <c r="E63" i="5"/>
  <c r="A64" i="5"/>
  <c r="C64" i="5"/>
  <c r="D64" i="5"/>
  <c r="E64" i="5"/>
  <c r="A65" i="5"/>
  <c r="C65" i="5"/>
  <c r="D65" i="5"/>
  <c r="E65" i="5"/>
  <c r="A66" i="5"/>
  <c r="C66" i="5"/>
  <c r="D66" i="5"/>
  <c r="E66" i="5"/>
  <c r="A67" i="5"/>
  <c r="C67" i="5"/>
  <c r="D67" i="5"/>
  <c r="E67" i="5"/>
  <c r="A68" i="5"/>
  <c r="C68" i="5"/>
  <c r="D68" i="5"/>
  <c r="E68" i="5"/>
  <c r="A69" i="5"/>
  <c r="C69" i="5"/>
  <c r="D69" i="5"/>
  <c r="E69" i="5"/>
  <c r="A70" i="5"/>
  <c r="C70" i="5"/>
  <c r="D70" i="5"/>
  <c r="E70" i="5"/>
  <c r="A71" i="5"/>
  <c r="C71" i="5"/>
  <c r="D71" i="5"/>
  <c r="E71" i="5"/>
  <c r="A72" i="5"/>
  <c r="C72" i="5"/>
  <c r="D72" i="5"/>
  <c r="E72" i="5"/>
  <c r="A73" i="5"/>
  <c r="C73" i="5"/>
  <c r="D73" i="5"/>
  <c r="E73" i="5"/>
  <c r="A74" i="5"/>
  <c r="C74" i="5"/>
  <c r="D74" i="5"/>
  <c r="E74" i="5"/>
  <c r="A75" i="5"/>
  <c r="C75" i="5"/>
  <c r="D75" i="5"/>
  <c r="E75" i="5"/>
  <c r="A76" i="5"/>
  <c r="C76" i="5"/>
  <c r="D76" i="5"/>
  <c r="E76" i="5"/>
  <c r="A77" i="5"/>
  <c r="C77" i="5"/>
  <c r="D77" i="5"/>
  <c r="E77" i="5"/>
  <c r="A78" i="5"/>
  <c r="C78" i="5"/>
  <c r="D78" i="5"/>
  <c r="E78" i="5"/>
  <c r="A79" i="5"/>
  <c r="C79" i="5"/>
  <c r="D79" i="5"/>
  <c r="E79" i="5"/>
  <c r="A80" i="5"/>
  <c r="C80" i="5"/>
  <c r="D80" i="5"/>
  <c r="E80" i="5"/>
  <c r="A81" i="5"/>
  <c r="C81" i="5"/>
  <c r="D81" i="5"/>
  <c r="E81" i="5"/>
  <c r="A82" i="5"/>
  <c r="C82" i="5"/>
  <c r="D82" i="5"/>
  <c r="E82" i="5"/>
  <c r="A83" i="5"/>
  <c r="C83" i="5"/>
  <c r="D83" i="5"/>
  <c r="E83" i="5"/>
  <c r="A84" i="5"/>
  <c r="C84" i="5"/>
  <c r="D84" i="5"/>
  <c r="E84" i="5"/>
  <c r="A85" i="5"/>
  <c r="C85" i="5"/>
  <c r="D85" i="5"/>
  <c r="E85" i="5"/>
  <c r="A86" i="5"/>
  <c r="C86" i="5"/>
  <c r="D86" i="5"/>
  <c r="E86" i="5"/>
  <c r="A87" i="5"/>
  <c r="C87" i="5"/>
  <c r="D87" i="5"/>
  <c r="E87" i="5"/>
  <c r="A88" i="5"/>
  <c r="C88" i="5"/>
  <c r="D88" i="5"/>
  <c r="E88" i="5"/>
  <c r="A89" i="5"/>
  <c r="C89" i="5"/>
  <c r="D89" i="5"/>
  <c r="E89" i="5"/>
  <c r="A90" i="5"/>
  <c r="C90" i="5"/>
  <c r="D90" i="5"/>
  <c r="E90" i="5"/>
  <c r="A91" i="5"/>
  <c r="C91" i="5"/>
  <c r="D91" i="5"/>
  <c r="E91" i="5"/>
  <c r="A92" i="5"/>
  <c r="C92" i="5"/>
  <c r="D92" i="5"/>
  <c r="E92" i="5"/>
  <c r="A93" i="5"/>
  <c r="C93" i="5"/>
  <c r="D93" i="5"/>
  <c r="E93" i="5"/>
  <c r="A94" i="5"/>
  <c r="C94" i="5"/>
  <c r="D94" i="5"/>
  <c r="E94" i="5"/>
  <c r="A95" i="5"/>
  <c r="C95" i="5"/>
  <c r="D95" i="5"/>
  <c r="E95" i="5"/>
  <c r="A96" i="5"/>
  <c r="C96" i="5"/>
  <c r="D96" i="5"/>
  <c r="E96" i="5"/>
  <c r="A97" i="5"/>
  <c r="C97" i="5"/>
  <c r="D97" i="5"/>
  <c r="E97" i="5"/>
  <c r="A98" i="5"/>
  <c r="C98" i="5"/>
  <c r="D98" i="5"/>
  <c r="E98" i="5"/>
  <c r="A99" i="5"/>
  <c r="C99" i="5"/>
  <c r="D99" i="5"/>
  <c r="E99" i="5"/>
  <c r="A100" i="5"/>
  <c r="C100" i="5"/>
  <c r="D100" i="5"/>
  <c r="E100" i="5"/>
  <c r="A101" i="5"/>
  <c r="C101" i="5"/>
  <c r="D101" i="5"/>
  <c r="E101" i="5"/>
  <c r="A102" i="5"/>
  <c r="C102" i="5"/>
  <c r="D102" i="5"/>
  <c r="E102" i="5"/>
  <c r="A103" i="5"/>
  <c r="C103" i="5"/>
  <c r="D103" i="5"/>
  <c r="E103" i="5"/>
  <c r="A104" i="5"/>
  <c r="C104" i="5"/>
  <c r="D104" i="5"/>
  <c r="E104" i="5"/>
  <c r="A105" i="5"/>
  <c r="C105" i="5"/>
  <c r="D105" i="5"/>
  <c r="E105" i="5"/>
  <c r="A106" i="5"/>
  <c r="C106" i="5"/>
  <c r="D106" i="5"/>
  <c r="E106" i="5"/>
  <c r="A107" i="5"/>
  <c r="C107" i="5"/>
  <c r="D107" i="5"/>
  <c r="E107" i="5"/>
  <c r="A108" i="5"/>
  <c r="C108" i="5"/>
  <c r="D108" i="5"/>
  <c r="E108" i="5"/>
  <c r="A109" i="5"/>
  <c r="C109" i="5"/>
  <c r="D109" i="5"/>
  <c r="E109" i="5"/>
  <c r="A110" i="5"/>
  <c r="C110" i="5"/>
  <c r="D110" i="5"/>
  <c r="E110" i="5"/>
  <c r="W6" i="26"/>
  <c r="W7" i="26"/>
  <c r="D7" i="26"/>
  <c r="V7" i="26"/>
  <c r="U7" i="26"/>
  <c r="T7" i="26"/>
  <c r="S7" i="26"/>
  <c r="R7" i="26"/>
  <c r="Q7" i="26"/>
  <c r="P7" i="26"/>
  <c r="O7" i="26"/>
  <c r="N7" i="26"/>
  <c r="M7" i="26"/>
  <c r="L7" i="26"/>
  <c r="K7" i="26"/>
  <c r="J7" i="26"/>
  <c r="I7" i="26"/>
  <c r="H7" i="26"/>
  <c r="G7" i="26"/>
  <c r="F7" i="26"/>
  <c r="E7" i="26"/>
  <c r="AL33" i="26" l="1"/>
  <c r="Q16" i="4" s="1"/>
  <c r="AL28" i="26"/>
  <c r="Q11" i="4" s="1"/>
  <c r="N11" i="4"/>
  <c r="AL35" i="26"/>
  <c r="Q18" i="4" s="1"/>
  <c r="N18" i="4"/>
  <c r="N8" i="4"/>
  <c r="AL25" i="26"/>
  <c r="Q8" i="4" s="1"/>
  <c r="AL27" i="26"/>
  <c r="Q10" i="4" s="1"/>
  <c r="N10" i="4"/>
  <c r="AL29" i="26"/>
  <c r="Q12" i="4" s="1"/>
  <c r="N12" i="4"/>
  <c r="AL34" i="26"/>
  <c r="Q17" i="4" s="1"/>
  <c r="N15" i="4"/>
  <c r="AL32" i="26"/>
  <c r="Q15" i="4" s="1"/>
  <c r="N7" i="4"/>
  <c r="AL24" i="26"/>
  <c r="Q7" i="4" s="1"/>
  <c r="N13" i="4"/>
  <c r="AL30" i="26"/>
  <c r="Q13" i="4" s="1"/>
  <c r="N9" i="4"/>
  <c r="AL26" i="26"/>
  <c r="Q9" i="4" s="1"/>
  <c r="AL31" i="26"/>
  <c r="Q14" i="4" s="1"/>
  <c r="N14" i="4"/>
  <c r="N6" i="4"/>
  <c r="AL23" i="26"/>
  <c r="Q6" i="4" s="1"/>
  <c r="N5" i="4"/>
  <c r="AL22" i="26"/>
  <c r="Q5" i="4" s="1"/>
  <c r="T2" i="26"/>
  <c r="T3" i="26"/>
  <c r="T1" i="26"/>
  <c r="R3" i="26"/>
  <c r="R1" i="26"/>
  <c r="R2" i="26"/>
  <c r="S3" i="26"/>
  <c r="S1" i="26"/>
  <c r="S2" i="26"/>
  <c r="U2" i="26"/>
  <c r="U3" i="26"/>
  <c r="U1" i="26"/>
  <c r="J3" i="26"/>
  <c r="J1" i="26"/>
  <c r="J2" i="26"/>
  <c r="V2" i="26"/>
  <c r="V3" i="26"/>
  <c r="V1" i="26"/>
  <c r="F2" i="26"/>
  <c r="F3" i="26"/>
  <c r="F1" i="26"/>
  <c r="D2" i="26"/>
  <c r="D1" i="26"/>
  <c r="D3" i="26"/>
  <c r="L2" i="26"/>
  <c r="L3" i="26"/>
  <c r="L1" i="26"/>
  <c r="M2" i="26"/>
  <c r="M3" i="26"/>
  <c r="M1" i="26"/>
  <c r="O1" i="26"/>
  <c r="O2" i="26"/>
  <c r="O3" i="26"/>
  <c r="H1" i="26"/>
  <c r="H2" i="26"/>
  <c r="H3" i="26"/>
  <c r="P1" i="26"/>
  <c r="P2" i="26"/>
  <c r="P3" i="26"/>
  <c r="W1" i="26"/>
  <c r="W2" i="26"/>
  <c r="W3" i="26"/>
  <c r="K3" i="26"/>
  <c r="K1" i="26"/>
  <c r="K2" i="26"/>
  <c r="E2" i="26"/>
  <c r="E3" i="26"/>
  <c r="E1" i="26"/>
  <c r="N2" i="26"/>
  <c r="N3" i="26"/>
  <c r="N1" i="26"/>
  <c r="G1" i="26"/>
  <c r="G2" i="26"/>
  <c r="G3" i="26"/>
  <c r="I3" i="26"/>
  <c r="I1" i="26"/>
  <c r="I2" i="26"/>
  <c r="Q3" i="26"/>
  <c r="Q1" i="26"/>
  <c r="Q2" i="26"/>
  <c r="B5" i="3"/>
  <c r="C5" i="3"/>
  <c r="D5" i="3"/>
  <c r="E5" i="3"/>
  <c r="B6" i="3"/>
  <c r="C6" i="3"/>
  <c r="D6" i="3"/>
  <c r="E6" i="3"/>
  <c r="B7" i="3"/>
  <c r="C7" i="3"/>
  <c r="D7" i="3"/>
  <c r="B8" i="3"/>
  <c r="C8" i="3"/>
  <c r="D8" i="3"/>
  <c r="E8" i="3"/>
  <c r="B9" i="3"/>
  <c r="C9" i="3"/>
  <c r="D9" i="3"/>
  <c r="E9" i="3"/>
  <c r="B10" i="3"/>
  <c r="C10" i="3"/>
  <c r="D10" i="3"/>
  <c r="E10" i="3"/>
  <c r="B11" i="3"/>
  <c r="C11" i="3"/>
  <c r="D11" i="3"/>
  <c r="E11" i="3"/>
  <c r="B12" i="3"/>
  <c r="C12" i="3"/>
  <c r="D12" i="3"/>
  <c r="E12" i="3"/>
  <c r="B13" i="3"/>
  <c r="C13" i="3"/>
  <c r="D13" i="3"/>
  <c r="E13" i="3"/>
  <c r="B14" i="3"/>
  <c r="C14" i="3"/>
  <c r="D14" i="3"/>
  <c r="E14" i="3"/>
  <c r="B15" i="3"/>
  <c r="C15" i="3"/>
  <c r="D15" i="3"/>
  <c r="E15" i="3"/>
  <c r="B16" i="3"/>
  <c r="C16" i="3"/>
  <c r="D16" i="3"/>
  <c r="E16" i="3"/>
  <c r="B17" i="3"/>
  <c r="C17" i="3"/>
  <c r="D17" i="3"/>
  <c r="E17" i="3"/>
  <c r="B18" i="3"/>
  <c r="C18" i="3"/>
  <c r="D18" i="3"/>
  <c r="E18" i="3"/>
  <c r="B19" i="3"/>
  <c r="C19" i="3"/>
  <c r="D19" i="3"/>
  <c r="E19" i="3"/>
  <c r="B20" i="3"/>
  <c r="C20" i="3"/>
  <c r="D20" i="3"/>
  <c r="E20" i="3"/>
  <c r="B21" i="3"/>
  <c r="C21" i="3"/>
  <c r="D21" i="3"/>
  <c r="E21" i="3"/>
  <c r="B22" i="3"/>
  <c r="C22" i="3"/>
  <c r="D22" i="3"/>
  <c r="E22" i="3"/>
  <c r="B23" i="3"/>
  <c r="C23" i="3"/>
  <c r="D23" i="3"/>
  <c r="E23" i="3"/>
  <c r="B24" i="3"/>
  <c r="C24" i="3"/>
  <c r="D24" i="3"/>
  <c r="E24" i="3"/>
  <c r="B25" i="3"/>
  <c r="C25" i="3"/>
  <c r="D25" i="3"/>
  <c r="E25" i="3"/>
  <c r="B26" i="3"/>
  <c r="C26" i="3"/>
  <c r="D26" i="3"/>
  <c r="E26" i="3"/>
  <c r="B27" i="3"/>
  <c r="C27" i="3"/>
  <c r="D27" i="3"/>
  <c r="E27" i="3"/>
  <c r="B28" i="3"/>
  <c r="C28" i="3"/>
  <c r="D28" i="3"/>
  <c r="E28" i="3"/>
  <c r="B29" i="3"/>
  <c r="C29" i="3"/>
  <c r="D29" i="3"/>
  <c r="E29" i="3"/>
  <c r="B30" i="3"/>
  <c r="C30" i="3"/>
  <c r="D30" i="3"/>
  <c r="E30" i="3"/>
  <c r="B31" i="3"/>
  <c r="C31" i="3"/>
  <c r="D31" i="3"/>
  <c r="E31" i="3"/>
  <c r="B32" i="3"/>
  <c r="C32" i="3"/>
  <c r="D32" i="3"/>
  <c r="E32" i="3"/>
  <c r="B33" i="3"/>
  <c r="C33" i="3"/>
  <c r="D33" i="3"/>
  <c r="E33" i="3"/>
  <c r="B34" i="3"/>
  <c r="C34" i="3"/>
  <c r="D34" i="3"/>
  <c r="E34" i="3"/>
  <c r="B35" i="3"/>
  <c r="C35" i="3"/>
  <c r="D35" i="3"/>
  <c r="E35" i="3"/>
  <c r="B36" i="3"/>
  <c r="C36" i="3"/>
  <c r="D36" i="3"/>
  <c r="E36" i="3"/>
  <c r="B37" i="3"/>
  <c r="C37" i="3"/>
  <c r="D37" i="3"/>
  <c r="E37" i="3"/>
  <c r="B38" i="3"/>
  <c r="C38" i="3"/>
  <c r="D38" i="3"/>
  <c r="E38" i="3"/>
  <c r="B39" i="3"/>
  <c r="C39" i="3"/>
  <c r="D39" i="3"/>
  <c r="E39" i="3"/>
  <c r="B40" i="3"/>
  <c r="C40" i="3"/>
  <c r="D40" i="3"/>
  <c r="E40" i="3"/>
  <c r="B41" i="3"/>
  <c r="C41" i="3"/>
  <c r="D41" i="3"/>
  <c r="E41" i="3"/>
  <c r="B42" i="3"/>
  <c r="C42" i="3"/>
  <c r="D42" i="3"/>
  <c r="E42" i="3"/>
  <c r="B43" i="3"/>
  <c r="C43" i="3"/>
  <c r="D43" i="3"/>
  <c r="E43" i="3"/>
  <c r="B44" i="3"/>
  <c r="C44" i="3"/>
  <c r="D44" i="3"/>
  <c r="E44" i="3"/>
  <c r="B45" i="3"/>
  <c r="C45" i="3"/>
  <c r="D45" i="3"/>
  <c r="E45" i="3"/>
  <c r="B46" i="3"/>
  <c r="C46" i="3"/>
  <c r="D46" i="3"/>
  <c r="E46" i="3"/>
  <c r="B47" i="3"/>
  <c r="C47" i="3"/>
  <c r="D47" i="3"/>
  <c r="E47" i="3"/>
  <c r="B48" i="3"/>
  <c r="C48" i="3"/>
  <c r="D48" i="3"/>
  <c r="E48" i="3"/>
  <c r="B49" i="3"/>
  <c r="C49" i="3"/>
  <c r="D49" i="3"/>
  <c r="E49" i="3"/>
  <c r="B50" i="3"/>
  <c r="C50" i="3"/>
  <c r="D50" i="3"/>
  <c r="E50" i="3"/>
  <c r="B51" i="3"/>
  <c r="C51" i="3"/>
  <c r="D51" i="3"/>
  <c r="E51" i="3"/>
  <c r="B52" i="3"/>
  <c r="C52" i="3"/>
  <c r="D52" i="3"/>
  <c r="E52" i="3"/>
  <c r="B53" i="3"/>
  <c r="C53" i="3"/>
  <c r="D53" i="3"/>
  <c r="E53" i="3"/>
  <c r="B54" i="3"/>
  <c r="C54" i="3"/>
  <c r="D54" i="3"/>
  <c r="E54" i="3"/>
  <c r="B55" i="3"/>
  <c r="C55" i="3"/>
  <c r="D55" i="3"/>
  <c r="E55" i="3"/>
  <c r="B56" i="3"/>
  <c r="C56" i="3"/>
  <c r="D56" i="3"/>
  <c r="E56" i="3"/>
  <c r="B57" i="3"/>
  <c r="C57" i="3"/>
  <c r="D57" i="3"/>
  <c r="E57" i="3"/>
  <c r="B58" i="3"/>
  <c r="C58" i="3"/>
  <c r="D58" i="3"/>
  <c r="E58" i="3"/>
  <c r="B59" i="3"/>
  <c r="C59" i="3"/>
  <c r="D59" i="3"/>
  <c r="E59" i="3"/>
  <c r="B60" i="3"/>
  <c r="C60" i="3"/>
  <c r="D60" i="3"/>
  <c r="E60" i="3"/>
  <c r="B61" i="3"/>
  <c r="C61" i="3"/>
  <c r="D61" i="3"/>
  <c r="E61" i="3"/>
  <c r="B62" i="3"/>
  <c r="C62" i="3"/>
  <c r="D62" i="3"/>
  <c r="E62" i="3"/>
  <c r="B63" i="3"/>
  <c r="C63" i="3"/>
  <c r="D63" i="3"/>
  <c r="E63" i="3"/>
  <c r="B64" i="3"/>
  <c r="C64" i="3"/>
  <c r="D64" i="3"/>
  <c r="E64" i="3"/>
  <c r="B65" i="3"/>
  <c r="C65" i="3"/>
  <c r="D65" i="3"/>
  <c r="E65" i="3"/>
  <c r="B66" i="3"/>
  <c r="C66" i="3"/>
  <c r="D66" i="3"/>
  <c r="E66" i="3"/>
  <c r="B67" i="3"/>
  <c r="C67" i="3"/>
  <c r="D67" i="3"/>
  <c r="E67" i="3"/>
  <c r="B68" i="3"/>
  <c r="C68" i="3"/>
  <c r="D68" i="3"/>
  <c r="E68" i="3"/>
  <c r="B69" i="3"/>
  <c r="C69" i="3"/>
  <c r="D69" i="3"/>
  <c r="E69" i="3"/>
  <c r="B70" i="3"/>
  <c r="C70" i="3"/>
  <c r="D70" i="3"/>
  <c r="E70" i="3"/>
  <c r="B71" i="3"/>
  <c r="C71" i="3"/>
  <c r="D71" i="3"/>
  <c r="E71" i="3"/>
  <c r="B72" i="3"/>
  <c r="C72" i="3"/>
  <c r="D72" i="3"/>
  <c r="E72" i="3"/>
  <c r="B73" i="3"/>
  <c r="C73" i="3"/>
  <c r="D73" i="3"/>
  <c r="E73" i="3"/>
  <c r="B74" i="3"/>
  <c r="C74" i="3"/>
  <c r="D74" i="3"/>
  <c r="E74" i="3"/>
  <c r="B75" i="3"/>
  <c r="C75" i="3"/>
  <c r="D75" i="3"/>
  <c r="E75" i="3"/>
  <c r="B76" i="3"/>
  <c r="C76" i="3"/>
  <c r="D76" i="3"/>
  <c r="E76" i="3"/>
  <c r="B77" i="3"/>
  <c r="C77" i="3"/>
  <c r="D77" i="3"/>
  <c r="E77" i="3"/>
  <c r="B78" i="3"/>
  <c r="C78" i="3"/>
  <c r="D78" i="3"/>
  <c r="E78" i="3"/>
  <c r="B79" i="3"/>
  <c r="C79" i="3"/>
  <c r="D79" i="3"/>
  <c r="E79" i="3"/>
  <c r="B80" i="3"/>
  <c r="C80" i="3"/>
  <c r="D80" i="3"/>
  <c r="E80" i="3"/>
  <c r="B81" i="3"/>
  <c r="C81" i="3"/>
  <c r="D81" i="3"/>
  <c r="E81" i="3"/>
  <c r="B82" i="3"/>
  <c r="C82" i="3"/>
  <c r="D82" i="3"/>
  <c r="E82" i="3"/>
  <c r="B83" i="3"/>
  <c r="C83" i="3"/>
  <c r="D83" i="3"/>
  <c r="E83" i="3"/>
  <c r="B84" i="3"/>
  <c r="C84" i="3"/>
  <c r="D84" i="3"/>
  <c r="E84" i="3"/>
  <c r="B85" i="3"/>
  <c r="C85" i="3"/>
  <c r="D85" i="3"/>
  <c r="E85" i="3"/>
  <c r="B86" i="3"/>
  <c r="C86" i="3"/>
  <c r="D86" i="3"/>
  <c r="E86" i="3"/>
  <c r="B87" i="3"/>
  <c r="C87" i="3"/>
  <c r="D87" i="3"/>
  <c r="E87" i="3"/>
  <c r="B88" i="3"/>
  <c r="C88" i="3"/>
  <c r="D88" i="3"/>
  <c r="E88" i="3"/>
  <c r="B89" i="3"/>
  <c r="C89" i="3"/>
  <c r="D89" i="3"/>
  <c r="E89" i="3"/>
  <c r="B90" i="3"/>
  <c r="C90" i="3"/>
  <c r="D90" i="3"/>
  <c r="E90" i="3"/>
  <c r="B91" i="3"/>
  <c r="C91" i="3"/>
  <c r="D91" i="3"/>
  <c r="E91" i="3"/>
  <c r="B92" i="3"/>
  <c r="C92" i="3"/>
  <c r="D92" i="3"/>
  <c r="E92" i="3"/>
  <c r="B93" i="3"/>
  <c r="C93" i="3"/>
  <c r="D93" i="3"/>
  <c r="E93" i="3"/>
  <c r="B94" i="3"/>
  <c r="C94" i="3"/>
  <c r="D94" i="3"/>
  <c r="E94" i="3"/>
  <c r="B95" i="3"/>
  <c r="C95" i="3"/>
  <c r="D95" i="3"/>
  <c r="E95" i="3"/>
  <c r="B96" i="3"/>
  <c r="C96" i="3"/>
  <c r="D96" i="3"/>
  <c r="E96" i="3"/>
  <c r="B97" i="3"/>
  <c r="C97" i="3"/>
  <c r="D97" i="3"/>
  <c r="E97" i="3"/>
  <c r="B98" i="3"/>
  <c r="C98" i="3"/>
  <c r="D98" i="3"/>
  <c r="E98" i="3"/>
  <c r="B99" i="3"/>
  <c r="C99" i="3"/>
  <c r="D99" i="3"/>
  <c r="E99" i="3"/>
  <c r="B100" i="3"/>
  <c r="C100" i="3"/>
  <c r="D100" i="3"/>
  <c r="E100" i="3"/>
  <c r="B101" i="3"/>
  <c r="C101" i="3"/>
  <c r="D101" i="3"/>
  <c r="E101" i="3"/>
  <c r="B102" i="3"/>
  <c r="C102" i="3"/>
  <c r="D102" i="3"/>
  <c r="E102" i="3"/>
  <c r="B103" i="3"/>
  <c r="C103" i="3"/>
  <c r="D103" i="3"/>
  <c r="E103" i="3"/>
  <c r="B104" i="3"/>
  <c r="C104" i="3"/>
  <c r="D104" i="3"/>
  <c r="E104" i="3"/>
  <c r="B105" i="3"/>
  <c r="C105" i="3"/>
  <c r="D105" i="3"/>
  <c r="E105" i="3"/>
  <c r="B106" i="3"/>
  <c r="C106" i="3"/>
  <c r="D106" i="3"/>
  <c r="E106" i="3"/>
  <c r="B107" i="3"/>
  <c r="C107" i="3"/>
  <c r="D107" i="3"/>
  <c r="E107" i="3"/>
  <c r="B108" i="3"/>
  <c r="C108" i="3"/>
  <c r="D108" i="3"/>
  <c r="E108" i="3"/>
  <c r="B109" i="3"/>
  <c r="C109" i="3"/>
  <c r="D109" i="3"/>
  <c r="E109" i="3"/>
  <c r="E4" i="3"/>
  <c r="C4" i="3"/>
  <c r="D4" i="3"/>
  <c r="C7" i="26"/>
  <c r="B7" i="26"/>
  <c r="A7" i="26"/>
  <c r="V6" i="26"/>
  <c r="U6" i="26"/>
  <c r="T6" i="26"/>
  <c r="S6" i="26"/>
  <c r="R6" i="26"/>
  <c r="Q6" i="26"/>
  <c r="P6" i="26"/>
  <c r="O6" i="26"/>
  <c r="N6" i="26"/>
  <c r="M6" i="26"/>
  <c r="L6" i="26"/>
  <c r="K6" i="26"/>
  <c r="J6" i="26"/>
  <c r="I6" i="26"/>
  <c r="H6" i="26"/>
  <c r="G6" i="26"/>
  <c r="F6" i="26"/>
  <c r="E6" i="26"/>
  <c r="D6" i="26"/>
  <c r="E1" i="5" l="1"/>
  <c r="G6" i="4"/>
  <c r="G7" i="4"/>
  <c r="G8" i="4"/>
  <c r="G9" i="4"/>
  <c r="G10" i="4"/>
  <c r="G11" i="4"/>
  <c r="G12" i="4"/>
  <c r="G13" i="4"/>
  <c r="G14" i="4"/>
  <c r="G15" i="4"/>
  <c r="G16" i="4"/>
  <c r="G17" i="4"/>
  <c r="G18" i="4"/>
  <c r="G19" i="4"/>
  <c r="G20" i="4"/>
  <c r="G21" i="4"/>
  <c r="G22" i="4"/>
  <c r="G23" i="4"/>
  <c r="A4" i="5"/>
  <c r="E4" i="5"/>
  <c r="D4" i="5"/>
  <c r="C4" i="5"/>
  <c r="B4" i="3"/>
  <c r="G5" i="4"/>
  <c r="G4" i="4"/>
  <c r="R7" i="3" l="1"/>
  <c r="T7" i="3"/>
  <c r="M7" i="3"/>
  <c r="U7" i="3"/>
  <c r="O7" i="3"/>
  <c r="L7" i="3"/>
  <c r="G7" i="3"/>
  <c r="W7" i="3"/>
  <c r="V7" i="3"/>
  <c r="N7" i="3"/>
  <c r="I7" i="3"/>
  <c r="K7" i="3"/>
  <c r="H7" i="3"/>
  <c r="P7" i="3"/>
  <c r="J7" i="3"/>
  <c r="X7" i="3"/>
  <c r="Q7" i="3"/>
  <c r="S7" i="3"/>
  <c r="L11" i="3"/>
  <c r="V11" i="3"/>
  <c r="H11" i="3"/>
  <c r="T11" i="3"/>
  <c r="M11" i="3"/>
  <c r="R11" i="3"/>
  <c r="K11" i="3"/>
  <c r="W11" i="3"/>
  <c r="I11" i="3"/>
  <c r="N11" i="3"/>
  <c r="S11" i="3"/>
  <c r="U11" i="3"/>
  <c r="Q11" i="3"/>
  <c r="P11" i="3"/>
  <c r="J11" i="3"/>
  <c r="X11" i="3"/>
  <c r="O11" i="3"/>
  <c r="S15" i="3"/>
  <c r="O15" i="3"/>
  <c r="W15" i="3"/>
  <c r="L15" i="3"/>
  <c r="N15" i="3"/>
  <c r="M15" i="3"/>
  <c r="H15" i="3"/>
  <c r="X15" i="3"/>
  <c r="G15" i="3"/>
  <c r="V15" i="3"/>
  <c r="U15" i="3"/>
  <c r="T15" i="3"/>
  <c r="P15" i="3"/>
  <c r="I15" i="3"/>
  <c r="Q15" i="3"/>
  <c r="K15" i="3"/>
  <c r="J15" i="3"/>
  <c r="R15" i="3"/>
  <c r="S19" i="3"/>
  <c r="N19" i="3"/>
  <c r="V19" i="3"/>
  <c r="H19" i="3"/>
  <c r="P19" i="3"/>
  <c r="L19" i="3"/>
  <c r="G19" i="3"/>
  <c r="X19" i="3"/>
  <c r="W19" i="3"/>
  <c r="U19" i="3"/>
  <c r="T19" i="3"/>
  <c r="O19" i="3"/>
  <c r="M19" i="3"/>
  <c r="I19" i="3"/>
  <c r="J19" i="3"/>
  <c r="K19" i="3"/>
  <c r="Q19" i="3"/>
  <c r="R19" i="3"/>
  <c r="U23" i="3"/>
  <c r="Q23" i="3"/>
  <c r="P23" i="3"/>
  <c r="X23" i="3"/>
  <c r="J23" i="3"/>
  <c r="I23" i="3"/>
  <c r="W23" i="3"/>
  <c r="R23" i="3"/>
  <c r="G23" i="3"/>
  <c r="N23" i="3"/>
  <c r="H23" i="3"/>
  <c r="V23" i="3"/>
  <c r="O23" i="3"/>
  <c r="K23" i="3"/>
  <c r="M23" i="3"/>
  <c r="L23" i="3"/>
  <c r="T23" i="3"/>
  <c r="S23" i="3"/>
  <c r="S27" i="3"/>
  <c r="R27" i="3"/>
  <c r="I27" i="3"/>
  <c r="Q27" i="3"/>
  <c r="H27" i="3"/>
  <c r="W27" i="3"/>
  <c r="N27" i="3"/>
  <c r="V27" i="3"/>
  <c r="M27" i="3"/>
  <c r="U27" i="3"/>
  <c r="L27" i="3"/>
  <c r="T27" i="3"/>
  <c r="J27" i="3"/>
  <c r="X27" i="3"/>
  <c r="P27" i="3"/>
  <c r="O27" i="3"/>
  <c r="G27" i="3"/>
  <c r="K27" i="3"/>
  <c r="K31" i="3"/>
  <c r="U31" i="3"/>
  <c r="W31" i="3"/>
  <c r="R31" i="3"/>
  <c r="G31" i="3"/>
  <c r="M31" i="3"/>
  <c r="J31" i="3"/>
  <c r="P31" i="3"/>
  <c r="I31" i="3"/>
  <c r="N31" i="3"/>
  <c r="O31" i="3"/>
  <c r="L31" i="3"/>
  <c r="X31" i="3"/>
  <c r="V31" i="3"/>
  <c r="S31" i="3"/>
  <c r="H31" i="3"/>
  <c r="Q31" i="3"/>
  <c r="T31" i="3"/>
  <c r="W35" i="3"/>
  <c r="P35" i="3"/>
  <c r="Q35" i="3"/>
  <c r="S35" i="3"/>
  <c r="N35" i="3"/>
  <c r="V35" i="3"/>
  <c r="O35" i="3"/>
  <c r="K35" i="3"/>
  <c r="X35" i="3"/>
  <c r="H35" i="3"/>
  <c r="R35" i="3"/>
  <c r="G35" i="3"/>
  <c r="I35" i="3"/>
  <c r="U35" i="3"/>
  <c r="M35" i="3"/>
  <c r="T35" i="3"/>
  <c r="L35" i="3"/>
  <c r="U39" i="3"/>
  <c r="H39" i="3"/>
  <c r="I39" i="3"/>
  <c r="K39" i="3"/>
  <c r="W39" i="3"/>
  <c r="V39" i="3"/>
  <c r="N39" i="3"/>
  <c r="G39" i="3"/>
  <c r="T39" i="3"/>
  <c r="M39" i="3"/>
  <c r="S39" i="3"/>
  <c r="L39" i="3"/>
  <c r="X39" i="3"/>
  <c r="J39" i="3"/>
  <c r="R39" i="3"/>
  <c r="Q39" i="3"/>
  <c r="O39" i="3"/>
  <c r="P43" i="3"/>
  <c r="L43" i="3"/>
  <c r="K43" i="3"/>
  <c r="X43" i="3"/>
  <c r="R43" i="3"/>
  <c r="N43" i="3"/>
  <c r="S43" i="3"/>
  <c r="O43" i="3"/>
  <c r="G43" i="3"/>
  <c r="M43" i="3"/>
  <c r="V43" i="3"/>
  <c r="Q43" i="3"/>
  <c r="H43" i="3"/>
  <c r="I43" i="3"/>
  <c r="T43" i="3"/>
  <c r="W43" i="3"/>
  <c r="U43" i="3"/>
  <c r="J43" i="3"/>
  <c r="X47" i="3"/>
  <c r="V47" i="3"/>
  <c r="T47" i="3"/>
  <c r="L47" i="3"/>
  <c r="J47" i="3"/>
  <c r="H47" i="3"/>
  <c r="N47" i="3"/>
  <c r="O47" i="3"/>
  <c r="G47" i="3"/>
  <c r="R47" i="3"/>
  <c r="M47" i="3"/>
  <c r="Q47" i="3"/>
  <c r="I47" i="3"/>
  <c r="W47" i="3"/>
  <c r="U47" i="3"/>
  <c r="K47" i="3"/>
  <c r="P47" i="3"/>
  <c r="S47" i="3"/>
  <c r="L51" i="3"/>
  <c r="T51" i="3"/>
  <c r="S51" i="3"/>
  <c r="R51" i="3"/>
  <c r="J51" i="3"/>
  <c r="H51" i="3"/>
  <c r="V51" i="3"/>
  <c r="I51" i="3"/>
  <c r="U51" i="3"/>
  <c r="P51" i="3"/>
  <c r="M51" i="3"/>
  <c r="Q51" i="3"/>
  <c r="K51" i="3"/>
  <c r="W51" i="3"/>
  <c r="X51" i="3"/>
  <c r="O51" i="3"/>
  <c r="G51" i="3"/>
  <c r="N51" i="3"/>
  <c r="U55" i="3"/>
  <c r="H55" i="3"/>
  <c r="I55" i="3"/>
  <c r="K55" i="3"/>
  <c r="W55" i="3"/>
  <c r="V55" i="3"/>
  <c r="T55" i="3"/>
  <c r="P55" i="3"/>
  <c r="M55" i="3"/>
  <c r="L55" i="3"/>
  <c r="N55" i="3"/>
  <c r="X55" i="3"/>
  <c r="J55" i="3"/>
  <c r="S55" i="3"/>
  <c r="Q55" i="3"/>
  <c r="R55" i="3"/>
  <c r="O55" i="3"/>
  <c r="P59" i="3"/>
  <c r="R59" i="3"/>
  <c r="G59" i="3"/>
  <c r="X59" i="3"/>
  <c r="Q59" i="3"/>
  <c r="L59" i="3"/>
  <c r="S59" i="3"/>
  <c r="I59" i="3"/>
  <c r="N59" i="3"/>
  <c r="O59" i="3"/>
  <c r="J59" i="3"/>
  <c r="H59" i="3"/>
  <c r="V59" i="3"/>
  <c r="W59" i="3"/>
  <c r="U59" i="3"/>
  <c r="M59" i="3"/>
  <c r="T59" i="3"/>
  <c r="K59" i="3"/>
  <c r="R63" i="3"/>
  <c r="K63" i="3"/>
  <c r="P63" i="3"/>
  <c r="G63" i="3"/>
  <c r="S63" i="3"/>
  <c r="Q63" i="3"/>
  <c r="U63" i="3"/>
  <c r="I63" i="3"/>
  <c r="M63" i="3"/>
  <c r="O63" i="3"/>
  <c r="L63" i="3"/>
  <c r="H63" i="3"/>
  <c r="W63" i="3"/>
  <c r="V63" i="3"/>
  <c r="N63" i="3"/>
  <c r="J63" i="3"/>
  <c r="X63" i="3"/>
  <c r="T63" i="3"/>
  <c r="R67" i="3"/>
  <c r="P67" i="3"/>
  <c r="K67" i="3"/>
  <c r="N67" i="3"/>
  <c r="H67" i="3"/>
  <c r="W67" i="3"/>
  <c r="T67" i="3"/>
  <c r="X67" i="3"/>
  <c r="O67" i="3"/>
  <c r="L67" i="3"/>
  <c r="V67" i="3"/>
  <c r="J67" i="3"/>
  <c r="Q67" i="3"/>
  <c r="I67" i="3"/>
  <c r="G67" i="3"/>
  <c r="U67" i="3"/>
  <c r="M67" i="3"/>
  <c r="S67" i="3"/>
  <c r="W71" i="3"/>
  <c r="U71" i="3"/>
  <c r="J71" i="3"/>
  <c r="Q71" i="3"/>
  <c r="X71" i="3"/>
  <c r="I71" i="3"/>
  <c r="V71" i="3"/>
  <c r="H71" i="3"/>
  <c r="T71" i="3"/>
  <c r="R71" i="3"/>
  <c r="P71" i="3"/>
  <c r="N71" i="3"/>
  <c r="M71" i="3"/>
  <c r="L71" i="3"/>
  <c r="G71" i="3"/>
  <c r="O71" i="3"/>
  <c r="K71" i="3"/>
  <c r="S71" i="3"/>
  <c r="W75" i="3"/>
  <c r="P75" i="3"/>
  <c r="V75" i="3"/>
  <c r="L75" i="3"/>
  <c r="Q75" i="3"/>
  <c r="N75" i="3"/>
  <c r="M75" i="3"/>
  <c r="J75" i="3"/>
  <c r="X75" i="3"/>
  <c r="I75" i="3"/>
  <c r="U75" i="3"/>
  <c r="H75" i="3"/>
  <c r="T75" i="3"/>
  <c r="R75" i="3"/>
  <c r="S75" i="3"/>
  <c r="O75" i="3"/>
  <c r="K75" i="3"/>
  <c r="G75" i="3"/>
  <c r="W79" i="3"/>
  <c r="U79" i="3"/>
  <c r="J79" i="3"/>
  <c r="Q79" i="3"/>
  <c r="X79" i="3"/>
  <c r="I79" i="3"/>
  <c r="V79" i="3"/>
  <c r="H79" i="3"/>
  <c r="T79" i="3"/>
  <c r="R79" i="3"/>
  <c r="P79" i="3"/>
  <c r="N79" i="3"/>
  <c r="M79" i="3"/>
  <c r="L79" i="3"/>
  <c r="K79" i="3"/>
  <c r="S79" i="3"/>
  <c r="G79" i="3"/>
  <c r="O79" i="3"/>
  <c r="W83" i="3"/>
  <c r="P83" i="3"/>
  <c r="V83" i="3"/>
  <c r="L83" i="3"/>
  <c r="Q83" i="3"/>
  <c r="N83" i="3"/>
  <c r="M83" i="3"/>
  <c r="J83" i="3"/>
  <c r="X83" i="3"/>
  <c r="I83" i="3"/>
  <c r="U83" i="3"/>
  <c r="H83" i="3"/>
  <c r="T83" i="3"/>
  <c r="R83" i="3"/>
  <c r="S83" i="3"/>
  <c r="K83" i="3"/>
  <c r="G83" i="3"/>
  <c r="O83" i="3"/>
  <c r="W87" i="3"/>
  <c r="N87" i="3"/>
  <c r="U87" i="3"/>
  <c r="J87" i="3"/>
  <c r="R87" i="3"/>
  <c r="H87" i="3"/>
  <c r="Q87" i="3"/>
  <c r="P87" i="3"/>
  <c r="M87" i="3"/>
  <c r="I87" i="3"/>
  <c r="T87" i="3"/>
  <c r="L87" i="3"/>
  <c r="X87" i="3"/>
  <c r="V87" i="3"/>
  <c r="K87" i="3"/>
  <c r="S87" i="3"/>
  <c r="O87" i="3"/>
  <c r="G87" i="3"/>
  <c r="W91" i="3"/>
  <c r="T91" i="3"/>
  <c r="I91" i="3"/>
  <c r="P91" i="3"/>
  <c r="X91" i="3"/>
  <c r="M91" i="3"/>
  <c r="V91" i="3"/>
  <c r="L91" i="3"/>
  <c r="Q91" i="3"/>
  <c r="R91" i="3"/>
  <c r="U91" i="3"/>
  <c r="N91" i="3"/>
  <c r="J91" i="3"/>
  <c r="H91" i="3"/>
  <c r="S91" i="3"/>
  <c r="O91" i="3"/>
  <c r="K91" i="3"/>
  <c r="G91" i="3"/>
  <c r="W95" i="3"/>
  <c r="N95" i="3"/>
  <c r="U95" i="3"/>
  <c r="J95" i="3"/>
  <c r="R95" i="3"/>
  <c r="H95" i="3"/>
  <c r="Q95" i="3"/>
  <c r="P95" i="3"/>
  <c r="M95" i="3"/>
  <c r="I95" i="3"/>
  <c r="T95" i="3"/>
  <c r="L95" i="3"/>
  <c r="X95" i="3"/>
  <c r="V95" i="3"/>
  <c r="K95" i="3"/>
  <c r="G95" i="3"/>
  <c r="S95" i="3"/>
  <c r="O95" i="3"/>
  <c r="T99" i="3"/>
  <c r="X99" i="3"/>
  <c r="N99" i="3"/>
  <c r="U99" i="3"/>
  <c r="I99" i="3"/>
  <c r="Q99" i="3"/>
  <c r="G99" i="3"/>
  <c r="P99" i="3"/>
  <c r="R99" i="3"/>
  <c r="M99" i="3"/>
  <c r="J99" i="3"/>
  <c r="H99" i="3"/>
  <c r="V99" i="3"/>
  <c r="W99" i="3"/>
  <c r="O99" i="3"/>
  <c r="S99" i="3"/>
  <c r="L99" i="3"/>
  <c r="K99" i="3"/>
  <c r="T103" i="3"/>
  <c r="V103" i="3"/>
  <c r="J103" i="3"/>
  <c r="Q103" i="3"/>
  <c r="G103" i="3"/>
  <c r="P103" i="3"/>
  <c r="O103" i="3"/>
  <c r="X103" i="3"/>
  <c r="N103" i="3"/>
  <c r="U103" i="3"/>
  <c r="M103" i="3"/>
  <c r="I103" i="3"/>
  <c r="H103" i="3"/>
  <c r="W103" i="3"/>
  <c r="R103" i="3"/>
  <c r="K103" i="3"/>
  <c r="S103" i="3"/>
  <c r="L103" i="3"/>
  <c r="T107" i="3"/>
  <c r="U107" i="3"/>
  <c r="I107" i="3"/>
  <c r="P107" i="3"/>
  <c r="O107" i="3"/>
  <c r="X107" i="3"/>
  <c r="N107" i="3"/>
  <c r="W107" i="3"/>
  <c r="M107" i="3"/>
  <c r="V107" i="3"/>
  <c r="R107" i="3"/>
  <c r="Q107" i="3"/>
  <c r="J107" i="3"/>
  <c r="H107" i="3"/>
  <c r="G107" i="3"/>
  <c r="S107" i="3"/>
  <c r="L107" i="3"/>
  <c r="K107" i="3"/>
  <c r="Q8" i="3"/>
  <c r="K8" i="3"/>
  <c r="O8" i="3"/>
  <c r="U8" i="3"/>
  <c r="P8" i="3"/>
  <c r="M8" i="3"/>
  <c r="R8" i="3"/>
  <c r="W8" i="3"/>
  <c r="V8" i="3"/>
  <c r="H8" i="3"/>
  <c r="N8" i="3"/>
  <c r="S8" i="3"/>
  <c r="T8" i="3"/>
  <c r="J8" i="3"/>
  <c r="X8" i="3"/>
  <c r="G8" i="3"/>
  <c r="I8" i="3"/>
  <c r="J12" i="3"/>
  <c r="T12" i="3"/>
  <c r="I12" i="3"/>
  <c r="H12" i="3"/>
  <c r="X12" i="3"/>
  <c r="S12" i="3"/>
  <c r="R12" i="3"/>
  <c r="Q12" i="3"/>
  <c r="L12" i="3"/>
  <c r="N12" i="3"/>
  <c r="W12" i="3"/>
  <c r="P12" i="3"/>
  <c r="O12" i="3"/>
  <c r="K12" i="3"/>
  <c r="U12" i="3"/>
  <c r="M12" i="3"/>
  <c r="G12" i="3"/>
  <c r="P16" i="3"/>
  <c r="W16" i="3"/>
  <c r="N16" i="3"/>
  <c r="I16" i="3"/>
  <c r="K16" i="3"/>
  <c r="R16" i="3"/>
  <c r="S16" i="3"/>
  <c r="O16" i="3"/>
  <c r="G16" i="3"/>
  <c r="V16" i="3"/>
  <c r="U16" i="3"/>
  <c r="T16" i="3"/>
  <c r="H16" i="3"/>
  <c r="Q16" i="3"/>
  <c r="J16" i="3"/>
  <c r="X16" i="3"/>
  <c r="U20" i="3"/>
  <c r="R20" i="3"/>
  <c r="Q20" i="3"/>
  <c r="N20" i="3"/>
  <c r="V20" i="3"/>
  <c r="H20" i="3"/>
  <c r="J20" i="3"/>
  <c r="I20" i="3"/>
  <c r="G20" i="3"/>
  <c r="X20" i="3"/>
  <c r="W20" i="3"/>
  <c r="P20" i="3"/>
  <c r="O20" i="3"/>
  <c r="T20" i="3"/>
  <c r="S20" i="3"/>
  <c r="L20" i="3"/>
  <c r="M20" i="3"/>
  <c r="K20" i="3"/>
  <c r="R24" i="3"/>
  <c r="N24" i="3"/>
  <c r="X24" i="3"/>
  <c r="O24" i="3"/>
  <c r="G24" i="3"/>
  <c r="S24" i="3"/>
  <c r="V24" i="3"/>
  <c r="I24" i="3"/>
  <c r="L24" i="3"/>
  <c r="J24" i="3"/>
  <c r="U24" i="3"/>
  <c r="Q24" i="3"/>
  <c r="P24" i="3"/>
  <c r="H24" i="3"/>
  <c r="K24" i="3"/>
  <c r="W24" i="3"/>
  <c r="M24" i="3"/>
  <c r="T24" i="3"/>
  <c r="U28" i="3"/>
  <c r="R28" i="3"/>
  <c r="G28" i="3"/>
  <c r="Q28" i="3"/>
  <c r="N28" i="3"/>
  <c r="X28" i="3"/>
  <c r="J28" i="3"/>
  <c r="W28" i="3"/>
  <c r="I28" i="3"/>
  <c r="V28" i="3"/>
  <c r="H28" i="3"/>
  <c r="O28" i="3"/>
  <c r="P28" i="3"/>
  <c r="L28" i="3"/>
  <c r="K28" i="3"/>
  <c r="S28" i="3"/>
  <c r="T28" i="3"/>
  <c r="M28" i="3"/>
  <c r="M32" i="3"/>
  <c r="O32" i="3"/>
  <c r="J32" i="3"/>
  <c r="W32" i="3"/>
  <c r="H32" i="3"/>
  <c r="R32" i="3"/>
  <c r="K32" i="3"/>
  <c r="L32" i="3"/>
  <c r="G32" i="3"/>
  <c r="S32" i="3"/>
  <c r="U32" i="3"/>
  <c r="X32" i="3"/>
  <c r="N32" i="3"/>
  <c r="V32" i="3"/>
  <c r="Q32" i="3"/>
  <c r="I32" i="3"/>
  <c r="P32" i="3"/>
  <c r="T36" i="3"/>
  <c r="O36" i="3"/>
  <c r="N36" i="3"/>
  <c r="K36" i="3"/>
  <c r="X36" i="3"/>
  <c r="H36" i="3"/>
  <c r="V36" i="3"/>
  <c r="G36" i="3"/>
  <c r="S36" i="3"/>
  <c r="R36" i="3"/>
  <c r="P36" i="3"/>
  <c r="W36" i="3"/>
  <c r="J36" i="3"/>
  <c r="M36" i="3"/>
  <c r="Q36" i="3"/>
  <c r="I36" i="3"/>
  <c r="L36" i="3"/>
  <c r="U36" i="3"/>
  <c r="U40" i="3"/>
  <c r="X40" i="3"/>
  <c r="L40" i="3"/>
  <c r="W40" i="3"/>
  <c r="J40" i="3"/>
  <c r="V40" i="3"/>
  <c r="H40" i="3"/>
  <c r="T40" i="3"/>
  <c r="G40" i="3"/>
  <c r="R40" i="3"/>
  <c r="P40" i="3"/>
  <c r="O40" i="3"/>
  <c r="N40" i="3"/>
  <c r="Q40" i="3"/>
  <c r="S40" i="3"/>
  <c r="M40" i="3"/>
  <c r="K40" i="3"/>
  <c r="U44" i="3"/>
  <c r="N44" i="3"/>
  <c r="X44" i="3"/>
  <c r="L44" i="3"/>
  <c r="W44" i="3"/>
  <c r="J44" i="3"/>
  <c r="V44" i="3"/>
  <c r="H44" i="3"/>
  <c r="T44" i="3"/>
  <c r="G44" i="3"/>
  <c r="R44" i="3"/>
  <c r="P44" i="3"/>
  <c r="O44" i="3"/>
  <c r="I44" i="3"/>
  <c r="S44" i="3"/>
  <c r="Q44" i="3"/>
  <c r="K44" i="3"/>
  <c r="M44" i="3"/>
  <c r="U48" i="3"/>
  <c r="V48" i="3"/>
  <c r="H48" i="3"/>
  <c r="T48" i="3"/>
  <c r="G48" i="3"/>
  <c r="R48" i="3"/>
  <c r="P48" i="3"/>
  <c r="O48" i="3"/>
  <c r="N48" i="3"/>
  <c r="X48" i="3"/>
  <c r="L48" i="3"/>
  <c r="W48" i="3"/>
  <c r="J48" i="3"/>
  <c r="I48" i="3"/>
  <c r="Q48" i="3"/>
  <c r="S48" i="3"/>
  <c r="M48" i="3"/>
  <c r="K48" i="3"/>
  <c r="U52" i="3"/>
  <c r="O52" i="3"/>
  <c r="N52" i="3"/>
  <c r="X52" i="3"/>
  <c r="L52" i="3"/>
  <c r="W52" i="3"/>
  <c r="J52" i="3"/>
  <c r="V52" i="3"/>
  <c r="H52" i="3"/>
  <c r="T52" i="3"/>
  <c r="G52" i="3"/>
  <c r="R52" i="3"/>
  <c r="P52" i="3"/>
  <c r="S52" i="3"/>
  <c r="I52" i="3"/>
  <c r="Q52" i="3"/>
  <c r="K52" i="3"/>
  <c r="M52" i="3"/>
  <c r="U56" i="3"/>
  <c r="V56" i="3"/>
  <c r="H56" i="3"/>
  <c r="P56" i="3"/>
  <c r="L56" i="3"/>
  <c r="J56" i="3"/>
  <c r="X56" i="3"/>
  <c r="G56" i="3"/>
  <c r="W56" i="3"/>
  <c r="T56" i="3"/>
  <c r="R56" i="3"/>
  <c r="O56" i="3"/>
  <c r="N56" i="3"/>
  <c r="Q56" i="3"/>
  <c r="S56" i="3"/>
  <c r="I56" i="3"/>
  <c r="M56" i="3"/>
  <c r="K56" i="3"/>
  <c r="U60" i="3"/>
  <c r="P60" i="3"/>
  <c r="X60" i="3"/>
  <c r="L60" i="3"/>
  <c r="H60" i="3"/>
  <c r="W60" i="3"/>
  <c r="G60" i="3"/>
  <c r="V60" i="3"/>
  <c r="F60" i="3"/>
  <c r="T60" i="3"/>
  <c r="R60" i="3"/>
  <c r="O60" i="3"/>
  <c r="N60" i="3"/>
  <c r="J60" i="3"/>
  <c r="S60" i="3"/>
  <c r="I60" i="3"/>
  <c r="K60" i="3"/>
  <c r="Q60" i="3"/>
  <c r="U64" i="3"/>
  <c r="O64" i="3"/>
  <c r="W64" i="3"/>
  <c r="J64" i="3"/>
  <c r="L64" i="3"/>
  <c r="H64" i="3"/>
  <c r="X64" i="3"/>
  <c r="G64" i="3"/>
  <c r="V64" i="3"/>
  <c r="T64" i="3"/>
  <c r="R64" i="3"/>
  <c r="P64" i="3"/>
  <c r="N64" i="3"/>
  <c r="Q64" i="3"/>
  <c r="S64" i="3"/>
  <c r="M64" i="3"/>
  <c r="I64" i="3"/>
  <c r="U68" i="3"/>
  <c r="N68" i="3"/>
  <c r="V68" i="3"/>
  <c r="H68" i="3"/>
  <c r="L68" i="3"/>
  <c r="J68" i="3"/>
  <c r="X68" i="3"/>
  <c r="G68" i="3"/>
  <c r="W68" i="3"/>
  <c r="T68" i="3"/>
  <c r="R68" i="3"/>
  <c r="P68" i="3"/>
  <c r="O68" i="3"/>
  <c r="S68" i="3"/>
  <c r="I68" i="3"/>
  <c r="K68" i="3"/>
  <c r="M68" i="3"/>
  <c r="Q68" i="3"/>
  <c r="S72" i="3"/>
  <c r="V72" i="3"/>
  <c r="L72" i="3"/>
  <c r="R72" i="3"/>
  <c r="H72" i="3"/>
  <c r="Q72" i="3"/>
  <c r="P72" i="3"/>
  <c r="N72" i="3"/>
  <c r="M72" i="3"/>
  <c r="J72" i="3"/>
  <c r="X72" i="3"/>
  <c r="I72" i="3"/>
  <c r="U72" i="3"/>
  <c r="T72" i="3"/>
  <c r="O72" i="3"/>
  <c r="W72" i="3"/>
  <c r="K72" i="3"/>
  <c r="G72" i="3"/>
  <c r="S76" i="3"/>
  <c r="Q76" i="3"/>
  <c r="X76" i="3"/>
  <c r="M76" i="3"/>
  <c r="L76" i="3"/>
  <c r="J76" i="3"/>
  <c r="V76" i="3"/>
  <c r="I76" i="3"/>
  <c r="U76" i="3"/>
  <c r="H76" i="3"/>
  <c r="T76" i="3"/>
  <c r="R76" i="3"/>
  <c r="P76" i="3"/>
  <c r="N76" i="3"/>
  <c r="G76" i="3"/>
  <c r="K76" i="3"/>
  <c r="W76" i="3"/>
  <c r="O76" i="3"/>
  <c r="S80" i="3"/>
  <c r="V80" i="3"/>
  <c r="L80" i="3"/>
  <c r="R80" i="3"/>
  <c r="H80" i="3"/>
  <c r="Q80" i="3"/>
  <c r="P80" i="3"/>
  <c r="N80" i="3"/>
  <c r="M80" i="3"/>
  <c r="J80" i="3"/>
  <c r="X80" i="3"/>
  <c r="I80" i="3"/>
  <c r="U80" i="3"/>
  <c r="T80" i="3"/>
  <c r="O80" i="3"/>
  <c r="G80" i="3"/>
  <c r="W80" i="3"/>
  <c r="S84" i="3"/>
  <c r="V84" i="3"/>
  <c r="Q84" i="3"/>
  <c r="P84" i="3"/>
  <c r="X84" i="3"/>
  <c r="M84" i="3"/>
  <c r="L84" i="3"/>
  <c r="J84" i="3"/>
  <c r="I84" i="3"/>
  <c r="H84" i="3"/>
  <c r="U84" i="3"/>
  <c r="T84" i="3"/>
  <c r="R84" i="3"/>
  <c r="N84" i="3"/>
  <c r="G84" i="3"/>
  <c r="O84" i="3"/>
  <c r="K84" i="3"/>
  <c r="S88" i="3"/>
  <c r="P88" i="3"/>
  <c r="V88" i="3"/>
  <c r="L88" i="3"/>
  <c r="T88" i="3"/>
  <c r="I88" i="3"/>
  <c r="R88" i="3"/>
  <c r="H88" i="3"/>
  <c r="Q88" i="3"/>
  <c r="N88" i="3"/>
  <c r="J88" i="3"/>
  <c r="X88" i="3"/>
  <c r="U88" i="3"/>
  <c r="M88" i="3"/>
  <c r="O88" i="3"/>
  <c r="W88" i="3"/>
  <c r="K88" i="3"/>
  <c r="S92" i="3"/>
  <c r="U92" i="3"/>
  <c r="J92" i="3"/>
  <c r="Q92" i="3"/>
  <c r="N92" i="3"/>
  <c r="X92" i="3"/>
  <c r="M92" i="3"/>
  <c r="T92" i="3"/>
  <c r="I92" i="3"/>
  <c r="H92" i="3"/>
  <c r="V92" i="3"/>
  <c r="R92" i="3"/>
  <c r="P92" i="3"/>
  <c r="L92" i="3"/>
  <c r="G92" i="3"/>
  <c r="W92" i="3"/>
  <c r="O92" i="3"/>
  <c r="K92" i="3"/>
  <c r="S96" i="3"/>
  <c r="P96" i="3"/>
  <c r="V96" i="3"/>
  <c r="L96" i="3"/>
  <c r="T96" i="3"/>
  <c r="I96" i="3"/>
  <c r="R96" i="3"/>
  <c r="H96" i="3"/>
  <c r="X96" i="3"/>
  <c r="Q96" i="3"/>
  <c r="N96" i="3"/>
  <c r="J96" i="3"/>
  <c r="U96" i="3"/>
  <c r="M96" i="3"/>
  <c r="O96" i="3"/>
  <c r="G96" i="3"/>
  <c r="W96" i="3"/>
  <c r="K96" i="3"/>
  <c r="V100" i="3"/>
  <c r="Q100" i="3"/>
  <c r="R100" i="3"/>
  <c r="W100" i="3"/>
  <c r="J100" i="3"/>
  <c r="O100" i="3"/>
  <c r="M100" i="3"/>
  <c r="T100" i="3"/>
  <c r="G100" i="3"/>
  <c r="L100" i="3"/>
  <c r="I100" i="3"/>
  <c r="S100" i="3"/>
  <c r="N100" i="3"/>
  <c r="X100" i="3"/>
  <c r="K100" i="3"/>
  <c r="U100" i="3"/>
  <c r="H100" i="3"/>
  <c r="P100" i="3"/>
  <c r="U104" i="3"/>
  <c r="K104" i="3"/>
  <c r="I104" i="3"/>
  <c r="V104" i="3"/>
  <c r="S104" i="3"/>
  <c r="L104" i="3"/>
  <c r="O104" i="3"/>
  <c r="N104" i="3"/>
  <c r="X104" i="3"/>
  <c r="Q104" i="3"/>
  <c r="R104" i="3"/>
  <c r="P104" i="3"/>
  <c r="W104" i="3"/>
  <c r="H104" i="3"/>
  <c r="G104" i="3"/>
  <c r="M104" i="3"/>
  <c r="T104" i="3"/>
  <c r="J104" i="3"/>
  <c r="V108" i="3"/>
  <c r="R108" i="3"/>
  <c r="Q108" i="3"/>
  <c r="I108" i="3"/>
  <c r="W108" i="3"/>
  <c r="S108" i="3"/>
  <c r="K108" i="3"/>
  <c r="L108" i="3"/>
  <c r="O108" i="3"/>
  <c r="M108" i="3"/>
  <c r="N108" i="3"/>
  <c r="J108" i="3"/>
  <c r="X108" i="3"/>
  <c r="T108" i="3"/>
  <c r="U108" i="3"/>
  <c r="G108" i="3"/>
  <c r="P108" i="3"/>
  <c r="S5" i="3"/>
  <c r="T5" i="3"/>
  <c r="M5" i="3"/>
  <c r="V5" i="3"/>
  <c r="U5" i="3"/>
  <c r="O5" i="3"/>
  <c r="N5" i="3"/>
  <c r="G5" i="3"/>
  <c r="W5" i="3"/>
  <c r="L5" i="3"/>
  <c r="P5" i="3"/>
  <c r="J5" i="3"/>
  <c r="Q5" i="3"/>
  <c r="H5" i="3"/>
  <c r="K5" i="3"/>
  <c r="X5" i="3"/>
  <c r="R5" i="3"/>
  <c r="I5" i="3"/>
  <c r="L9" i="3"/>
  <c r="K9" i="3"/>
  <c r="U9" i="3"/>
  <c r="R9" i="3"/>
  <c r="M9" i="3"/>
  <c r="J9" i="3"/>
  <c r="V9" i="3"/>
  <c r="T9" i="3"/>
  <c r="S9" i="3"/>
  <c r="G9" i="3"/>
  <c r="P9" i="3"/>
  <c r="H9" i="3"/>
  <c r="Q9" i="3"/>
  <c r="I9" i="3"/>
  <c r="X9" i="3"/>
  <c r="W9" i="3"/>
  <c r="N9" i="3"/>
  <c r="S13" i="3"/>
  <c r="U13" i="3"/>
  <c r="G13" i="3"/>
  <c r="O13" i="3"/>
  <c r="X13" i="3"/>
  <c r="H13" i="3"/>
  <c r="W13" i="3"/>
  <c r="V13" i="3"/>
  <c r="T13" i="3"/>
  <c r="P13" i="3"/>
  <c r="L13" i="3"/>
  <c r="N13" i="3"/>
  <c r="M13" i="3"/>
  <c r="Q13" i="3"/>
  <c r="R13" i="3"/>
  <c r="I13" i="3"/>
  <c r="J13" i="3"/>
  <c r="K13" i="3"/>
  <c r="S17" i="3"/>
  <c r="W17" i="3"/>
  <c r="T17" i="3"/>
  <c r="N17" i="3"/>
  <c r="L17" i="3"/>
  <c r="H17" i="3"/>
  <c r="X17" i="3"/>
  <c r="G17" i="3"/>
  <c r="V17" i="3"/>
  <c r="U17" i="3"/>
  <c r="P17" i="3"/>
  <c r="O17" i="3"/>
  <c r="M17" i="3"/>
  <c r="R17" i="3"/>
  <c r="K17" i="3"/>
  <c r="I17" i="3"/>
  <c r="Q17" i="3"/>
  <c r="J17" i="3"/>
  <c r="T21" i="3"/>
  <c r="V21" i="3"/>
  <c r="L21" i="3"/>
  <c r="Q21" i="3"/>
  <c r="M21" i="3"/>
  <c r="S21" i="3"/>
  <c r="K21" i="3"/>
  <c r="W21" i="3"/>
  <c r="R21" i="3"/>
  <c r="X21" i="3"/>
  <c r="H21" i="3"/>
  <c r="G21" i="3"/>
  <c r="O21" i="3"/>
  <c r="N21" i="3"/>
  <c r="I21" i="3"/>
  <c r="P21" i="3"/>
  <c r="U21" i="3"/>
  <c r="J21" i="3"/>
  <c r="U25" i="3"/>
  <c r="R25" i="3"/>
  <c r="G25" i="3"/>
  <c r="Q25" i="3"/>
  <c r="N25" i="3"/>
  <c r="X25" i="3"/>
  <c r="J25" i="3"/>
  <c r="W25" i="3"/>
  <c r="V25" i="3"/>
  <c r="H25" i="3"/>
  <c r="P25" i="3"/>
  <c r="O25" i="3"/>
  <c r="I25" i="3"/>
  <c r="S25" i="3"/>
  <c r="M25" i="3"/>
  <c r="T25" i="3"/>
  <c r="L25" i="3"/>
  <c r="P29" i="3"/>
  <c r="L29" i="3"/>
  <c r="K29" i="3"/>
  <c r="X29" i="3"/>
  <c r="I29" i="3"/>
  <c r="H29" i="3"/>
  <c r="M29" i="3"/>
  <c r="V29" i="3"/>
  <c r="N29" i="3"/>
  <c r="T29" i="3"/>
  <c r="W29" i="3"/>
  <c r="O29" i="3"/>
  <c r="G29" i="3"/>
  <c r="R29" i="3"/>
  <c r="J29" i="3"/>
  <c r="Q29" i="3"/>
  <c r="S29" i="3"/>
  <c r="N33" i="3"/>
  <c r="K33" i="3"/>
  <c r="J33" i="3"/>
  <c r="X33" i="3"/>
  <c r="V33" i="3"/>
  <c r="T33" i="3"/>
  <c r="O33" i="3"/>
  <c r="R33" i="3"/>
  <c r="U33" i="3"/>
  <c r="P33" i="3"/>
  <c r="H33" i="3"/>
  <c r="M33" i="3"/>
  <c r="S33" i="3"/>
  <c r="W33" i="3"/>
  <c r="G33" i="3"/>
  <c r="Q33" i="3"/>
  <c r="I33" i="3"/>
  <c r="L33" i="3"/>
  <c r="X37" i="3"/>
  <c r="H37" i="3"/>
  <c r="G37" i="3"/>
  <c r="V37" i="3"/>
  <c r="T37" i="3"/>
  <c r="S37" i="3"/>
  <c r="R37" i="3"/>
  <c r="P37" i="3"/>
  <c r="J37" i="3"/>
  <c r="L37" i="3"/>
  <c r="W37" i="3"/>
  <c r="O37" i="3"/>
  <c r="N37" i="3"/>
  <c r="M37" i="3"/>
  <c r="K37" i="3"/>
  <c r="Q37" i="3"/>
  <c r="I37" i="3"/>
  <c r="U37" i="3"/>
  <c r="I41" i="3"/>
  <c r="V41" i="3"/>
  <c r="N41" i="3"/>
  <c r="U41" i="3"/>
  <c r="S41" i="3"/>
  <c r="M41" i="3"/>
  <c r="J41" i="3"/>
  <c r="T41" i="3"/>
  <c r="R41" i="3"/>
  <c r="H41" i="3"/>
  <c r="P41" i="3"/>
  <c r="W41" i="3"/>
  <c r="O41" i="3"/>
  <c r="G41" i="3"/>
  <c r="X41" i="3"/>
  <c r="L41" i="3"/>
  <c r="L45" i="3"/>
  <c r="J45" i="3"/>
  <c r="X45" i="3"/>
  <c r="V45" i="3"/>
  <c r="K45" i="3"/>
  <c r="U45" i="3"/>
  <c r="H45" i="3"/>
  <c r="I45" i="3"/>
  <c r="S45" i="3"/>
  <c r="W45" i="3"/>
  <c r="G45" i="3"/>
  <c r="P45" i="3"/>
  <c r="M45" i="3"/>
  <c r="N45" i="3"/>
  <c r="R45" i="3"/>
  <c r="T45" i="3"/>
  <c r="Q45" i="3"/>
  <c r="O45" i="3"/>
  <c r="P49" i="3"/>
  <c r="L49" i="3"/>
  <c r="K49" i="3"/>
  <c r="X49" i="3"/>
  <c r="J49" i="3"/>
  <c r="V49" i="3"/>
  <c r="H49" i="3"/>
  <c r="T49" i="3"/>
  <c r="S49" i="3"/>
  <c r="R49" i="3"/>
  <c r="G49" i="3"/>
  <c r="Q49" i="3"/>
  <c r="I49" i="3"/>
  <c r="O49" i="3"/>
  <c r="U49" i="3"/>
  <c r="M49" i="3"/>
  <c r="N49" i="3"/>
  <c r="W49" i="3"/>
  <c r="X53" i="3"/>
  <c r="H53" i="3"/>
  <c r="V53" i="3"/>
  <c r="T53" i="3"/>
  <c r="S53" i="3"/>
  <c r="R53" i="3"/>
  <c r="P53" i="3"/>
  <c r="L53" i="3"/>
  <c r="J53" i="3"/>
  <c r="W53" i="3"/>
  <c r="K53" i="3"/>
  <c r="M53" i="3"/>
  <c r="N53" i="3"/>
  <c r="I53" i="3"/>
  <c r="O53" i="3"/>
  <c r="G53" i="3"/>
  <c r="U53" i="3"/>
  <c r="Q53" i="3"/>
  <c r="Q57" i="3"/>
  <c r="L57" i="3"/>
  <c r="R57" i="3"/>
  <c r="G57" i="3"/>
  <c r="H57" i="3"/>
  <c r="N57" i="3"/>
  <c r="U57" i="3"/>
  <c r="V57" i="3"/>
  <c r="T57" i="3"/>
  <c r="S57" i="3"/>
  <c r="I57" i="3"/>
  <c r="W57" i="3"/>
  <c r="O57" i="3"/>
  <c r="P57" i="3"/>
  <c r="M57" i="3"/>
  <c r="K57" i="3"/>
  <c r="J57" i="3"/>
  <c r="X57" i="3"/>
  <c r="P61" i="3"/>
  <c r="K61" i="3"/>
  <c r="H61" i="3"/>
  <c r="X61" i="3"/>
  <c r="R61" i="3"/>
  <c r="J61" i="3"/>
  <c r="I61" i="3"/>
  <c r="M61" i="3"/>
  <c r="N61" i="3"/>
  <c r="Q61" i="3"/>
  <c r="U61" i="3"/>
  <c r="T61" i="3"/>
  <c r="L61" i="3"/>
  <c r="W61" i="3"/>
  <c r="S61" i="3"/>
  <c r="O61" i="3"/>
  <c r="G61" i="3"/>
  <c r="V61" i="3"/>
  <c r="P65" i="3"/>
  <c r="J65" i="3"/>
  <c r="K65" i="3"/>
  <c r="H65" i="3"/>
  <c r="X65" i="3"/>
  <c r="R65" i="3"/>
  <c r="W65" i="3"/>
  <c r="T65" i="3"/>
  <c r="O65" i="3"/>
  <c r="G65" i="3"/>
  <c r="V65" i="3"/>
  <c r="N65" i="3"/>
  <c r="U65" i="3"/>
  <c r="M65" i="3"/>
  <c r="Q65" i="3"/>
  <c r="L65" i="3"/>
  <c r="I65" i="3"/>
  <c r="S65" i="3"/>
  <c r="S69" i="3"/>
  <c r="J69" i="3"/>
  <c r="R69" i="3"/>
  <c r="K69" i="3"/>
  <c r="P69" i="3"/>
  <c r="U69" i="3"/>
  <c r="Q69" i="3"/>
  <c r="V69" i="3"/>
  <c r="N69" i="3"/>
  <c r="I69" i="3"/>
  <c r="M69" i="3"/>
  <c r="X69" i="3"/>
  <c r="T69" i="3"/>
  <c r="H69" i="3"/>
  <c r="L69" i="3"/>
  <c r="W69" i="3"/>
  <c r="O69" i="3"/>
  <c r="G69" i="3"/>
  <c r="W73" i="3"/>
  <c r="X73" i="3"/>
  <c r="M73" i="3"/>
  <c r="T73" i="3"/>
  <c r="I73" i="3"/>
  <c r="N73" i="3"/>
  <c r="L73" i="3"/>
  <c r="J73" i="3"/>
  <c r="V73" i="3"/>
  <c r="H73" i="3"/>
  <c r="U73" i="3"/>
  <c r="R73" i="3"/>
  <c r="Q73" i="3"/>
  <c r="P73" i="3"/>
  <c r="G73" i="3"/>
  <c r="S73" i="3"/>
  <c r="K73" i="3"/>
  <c r="O73" i="3"/>
  <c r="W77" i="3"/>
  <c r="R77" i="3"/>
  <c r="H77" i="3"/>
  <c r="N77" i="3"/>
  <c r="U77" i="3"/>
  <c r="T77" i="3"/>
  <c r="Q77" i="3"/>
  <c r="P77" i="3"/>
  <c r="M77" i="3"/>
  <c r="L77" i="3"/>
  <c r="X77" i="3"/>
  <c r="J77" i="3"/>
  <c r="V77" i="3"/>
  <c r="I77" i="3"/>
  <c r="K77" i="3"/>
  <c r="O77" i="3"/>
  <c r="G77" i="3"/>
  <c r="S77" i="3"/>
  <c r="W81" i="3"/>
  <c r="X81" i="3"/>
  <c r="M81" i="3"/>
  <c r="T81" i="3"/>
  <c r="I81" i="3"/>
  <c r="N81" i="3"/>
  <c r="L81" i="3"/>
  <c r="J81" i="3"/>
  <c r="V81" i="3"/>
  <c r="H81" i="3"/>
  <c r="U81" i="3"/>
  <c r="R81" i="3"/>
  <c r="Q81" i="3"/>
  <c r="P81" i="3"/>
  <c r="G81" i="3"/>
  <c r="K81" i="3"/>
  <c r="S81" i="3"/>
  <c r="O81" i="3"/>
  <c r="W85" i="3"/>
  <c r="P85" i="3"/>
  <c r="N85" i="3"/>
  <c r="M85" i="3"/>
  <c r="U85" i="3"/>
  <c r="H85" i="3"/>
  <c r="T85" i="3"/>
  <c r="Q85" i="3"/>
  <c r="R85" i="3"/>
  <c r="L85" i="3"/>
  <c r="J85" i="3"/>
  <c r="I85" i="3"/>
  <c r="X85" i="3"/>
  <c r="V85" i="3"/>
  <c r="K85" i="3"/>
  <c r="S85" i="3"/>
  <c r="G85" i="3"/>
  <c r="O85" i="3"/>
  <c r="W89" i="3"/>
  <c r="Q89" i="3"/>
  <c r="X89" i="3"/>
  <c r="M89" i="3"/>
  <c r="U89" i="3"/>
  <c r="J89" i="3"/>
  <c r="T89" i="3"/>
  <c r="I89" i="3"/>
  <c r="L89" i="3"/>
  <c r="V89" i="3"/>
  <c r="R89" i="3"/>
  <c r="N89" i="3"/>
  <c r="P89" i="3"/>
  <c r="H89" i="3"/>
  <c r="S89" i="3"/>
  <c r="K89" i="3"/>
  <c r="G89" i="3"/>
  <c r="O89" i="3"/>
  <c r="W93" i="3"/>
  <c r="V93" i="3"/>
  <c r="L93" i="3"/>
  <c r="R93" i="3"/>
  <c r="H93" i="3"/>
  <c r="P93" i="3"/>
  <c r="N93" i="3"/>
  <c r="U93" i="3"/>
  <c r="J93" i="3"/>
  <c r="I93" i="3"/>
  <c r="X93" i="3"/>
  <c r="T93" i="3"/>
  <c r="Q93" i="3"/>
  <c r="M93" i="3"/>
  <c r="K93" i="3"/>
  <c r="O93" i="3"/>
  <c r="S93" i="3"/>
  <c r="G93" i="3"/>
  <c r="W97" i="3"/>
  <c r="Q97" i="3"/>
  <c r="X97" i="3"/>
  <c r="M97" i="3"/>
  <c r="U97" i="3"/>
  <c r="J97" i="3"/>
  <c r="T97" i="3"/>
  <c r="I97" i="3"/>
  <c r="L97" i="3"/>
  <c r="V97" i="3"/>
  <c r="R97" i="3"/>
  <c r="N97" i="3"/>
  <c r="P97" i="3"/>
  <c r="H97" i="3"/>
  <c r="G97" i="3"/>
  <c r="K97" i="3"/>
  <c r="S97" i="3"/>
  <c r="O97" i="3"/>
  <c r="T101" i="3"/>
  <c r="U101" i="3"/>
  <c r="I101" i="3"/>
  <c r="P101" i="3"/>
  <c r="O101" i="3"/>
  <c r="X101" i="3"/>
  <c r="N101" i="3"/>
  <c r="W101" i="3"/>
  <c r="M101" i="3"/>
  <c r="R101" i="3"/>
  <c r="J101" i="3"/>
  <c r="H101" i="3"/>
  <c r="G101" i="3"/>
  <c r="V101" i="3"/>
  <c r="Q101" i="3"/>
  <c r="S101" i="3"/>
  <c r="K101" i="3"/>
  <c r="L101" i="3"/>
  <c r="T105" i="3"/>
  <c r="X105" i="3"/>
  <c r="N105" i="3"/>
  <c r="U105" i="3"/>
  <c r="I105" i="3"/>
  <c r="R105" i="3"/>
  <c r="H105" i="3"/>
  <c r="Q105" i="3"/>
  <c r="G105" i="3"/>
  <c r="P105" i="3"/>
  <c r="V105" i="3"/>
  <c r="M105" i="3"/>
  <c r="J105" i="3"/>
  <c r="W105" i="3"/>
  <c r="O105" i="3"/>
  <c r="L105" i="3"/>
  <c r="K105" i="3"/>
  <c r="S105" i="3"/>
  <c r="T109" i="3"/>
  <c r="P109" i="3"/>
  <c r="W109" i="3"/>
  <c r="M109" i="3"/>
  <c r="V109" i="3"/>
  <c r="J109" i="3"/>
  <c r="U109" i="3"/>
  <c r="I109" i="3"/>
  <c r="R109" i="3"/>
  <c r="H109" i="3"/>
  <c r="G109" i="3"/>
  <c r="X109" i="3"/>
  <c r="Q109" i="3"/>
  <c r="O109" i="3"/>
  <c r="N109" i="3"/>
  <c r="K109" i="3"/>
  <c r="S109" i="3"/>
  <c r="L109" i="3"/>
  <c r="W6" i="3"/>
  <c r="X6" i="3"/>
  <c r="I6" i="3"/>
  <c r="H6" i="3"/>
  <c r="Q6" i="3"/>
  <c r="P6" i="3"/>
  <c r="R6" i="3"/>
  <c r="K6" i="3"/>
  <c r="V6" i="3"/>
  <c r="G6" i="3"/>
  <c r="S6" i="3"/>
  <c r="O6" i="3"/>
  <c r="U6" i="3"/>
  <c r="J6" i="3"/>
  <c r="L6" i="3"/>
  <c r="T6" i="3"/>
  <c r="N6" i="3"/>
  <c r="M6" i="3"/>
  <c r="T10" i="3"/>
  <c r="U10" i="3"/>
  <c r="G10" i="3"/>
  <c r="O10" i="3"/>
  <c r="N10" i="3"/>
  <c r="M10" i="3"/>
  <c r="I10" i="3"/>
  <c r="X10" i="3"/>
  <c r="H10" i="3"/>
  <c r="W10" i="3"/>
  <c r="V10" i="3"/>
  <c r="Q10" i="3"/>
  <c r="P10" i="3"/>
  <c r="J10" i="3"/>
  <c r="K10" i="3"/>
  <c r="L10" i="3"/>
  <c r="S10" i="3"/>
  <c r="R10" i="3"/>
  <c r="L14" i="3"/>
  <c r="S14" i="3"/>
  <c r="I14" i="3"/>
  <c r="H14" i="3"/>
  <c r="T14" i="3"/>
  <c r="Q14" i="3"/>
  <c r="R14" i="3"/>
  <c r="G14" i="3"/>
  <c r="X14" i="3"/>
  <c r="U14" i="3"/>
  <c r="M14" i="3"/>
  <c r="V14" i="3"/>
  <c r="N14" i="3"/>
  <c r="J14" i="3"/>
  <c r="K14" i="3"/>
  <c r="P14" i="3"/>
  <c r="W14" i="3"/>
  <c r="P18" i="3"/>
  <c r="S18" i="3"/>
  <c r="X18" i="3"/>
  <c r="U18" i="3"/>
  <c r="T18" i="3"/>
  <c r="L18" i="3"/>
  <c r="G18" i="3"/>
  <c r="V18" i="3"/>
  <c r="H18" i="3"/>
  <c r="K18" i="3"/>
  <c r="Q18" i="3"/>
  <c r="M18" i="3"/>
  <c r="R18" i="3"/>
  <c r="J18" i="3"/>
  <c r="W18" i="3"/>
  <c r="I18" i="3"/>
  <c r="O18" i="3"/>
  <c r="N18" i="3"/>
  <c r="S22" i="3"/>
  <c r="N22" i="3"/>
  <c r="M22" i="3"/>
  <c r="O22" i="3"/>
  <c r="X22" i="3"/>
  <c r="R22" i="3"/>
  <c r="P22" i="3"/>
  <c r="W22" i="3"/>
  <c r="G22" i="3"/>
  <c r="T22" i="3"/>
  <c r="L22" i="3"/>
  <c r="J22" i="3"/>
  <c r="Q22" i="3"/>
  <c r="K22" i="3"/>
  <c r="I22" i="3"/>
  <c r="U22" i="3"/>
  <c r="H22" i="3"/>
  <c r="V22" i="3"/>
  <c r="M26" i="3"/>
  <c r="R26" i="3"/>
  <c r="S26" i="3"/>
  <c r="K26" i="3"/>
  <c r="O26" i="3"/>
  <c r="X26" i="3"/>
  <c r="N26" i="3"/>
  <c r="P26" i="3"/>
  <c r="W26" i="3"/>
  <c r="Q26" i="3"/>
  <c r="I26" i="3"/>
  <c r="U26" i="3"/>
  <c r="H26" i="3"/>
  <c r="G26" i="3"/>
  <c r="T26" i="3"/>
  <c r="L26" i="3"/>
  <c r="J26" i="3"/>
  <c r="S30" i="3"/>
  <c r="U30" i="3"/>
  <c r="L30" i="3"/>
  <c r="T30" i="3"/>
  <c r="J30" i="3"/>
  <c r="R30" i="3"/>
  <c r="P30" i="3"/>
  <c r="G30" i="3"/>
  <c r="X30" i="3"/>
  <c r="O30" i="3"/>
  <c r="W30" i="3"/>
  <c r="N30" i="3"/>
  <c r="V30" i="3"/>
  <c r="M30" i="3"/>
  <c r="Q30" i="3"/>
  <c r="I30" i="3"/>
  <c r="H30" i="3"/>
  <c r="K30" i="3"/>
  <c r="W34" i="3"/>
  <c r="V34" i="3"/>
  <c r="O34" i="3"/>
  <c r="L34" i="3"/>
  <c r="K34" i="3"/>
  <c r="Q34" i="3"/>
  <c r="P34" i="3"/>
  <c r="S34" i="3"/>
  <c r="U34" i="3"/>
  <c r="H34" i="3"/>
  <c r="I34" i="3"/>
  <c r="T34" i="3"/>
  <c r="J34" i="3"/>
  <c r="R34" i="3"/>
  <c r="X34" i="3"/>
  <c r="N34" i="3"/>
  <c r="M34" i="3"/>
  <c r="U38" i="3"/>
  <c r="T38" i="3"/>
  <c r="G38" i="3"/>
  <c r="R38" i="3"/>
  <c r="P38" i="3"/>
  <c r="O38" i="3"/>
  <c r="N38" i="3"/>
  <c r="X38" i="3"/>
  <c r="L38" i="3"/>
  <c r="W38" i="3"/>
  <c r="J38" i="3"/>
  <c r="V38" i="3"/>
  <c r="H38" i="3"/>
  <c r="Q38" i="3"/>
  <c r="M38" i="3"/>
  <c r="I38" i="3"/>
  <c r="K38" i="3"/>
  <c r="S38" i="3"/>
  <c r="U42" i="3"/>
  <c r="P42" i="3"/>
  <c r="O42" i="3"/>
  <c r="N42" i="3"/>
  <c r="X42" i="3"/>
  <c r="L42" i="3"/>
  <c r="W42" i="3"/>
  <c r="J42" i="3"/>
  <c r="V42" i="3"/>
  <c r="H42" i="3"/>
  <c r="T42" i="3"/>
  <c r="G42" i="3"/>
  <c r="R42" i="3"/>
  <c r="I42" i="3"/>
  <c r="K42" i="3"/>
  <c r="Q42" i="3"/>
  <c r="S42" i="3"/>
  <c r="M42" i="3"/>
  <c r="U46" i="3"/>
  <c r="X46" i="3"/>
  <c r="L46" i="3"/>
  <c r="W46" i="3"/>
  <c r="J46" i="3"/>
  <c r="V46" i="3"/>
  <c r="H46" i="3"/>
  <c r="T46" i="3"/>
  <c r="G46" i="3"/>
  <c r="R46" i="3"/>
  <c r="P46" i="3"/>
  <c r="O46" i="3"/>
  <c r="N46" i="3"/>
  <c r="I46" i="3"/>
  <c r="M46" i="3"/>
  <c r="Q46" i="3"/>
  <c r="K46" i="3"/>
  <c r="S46" i="3"/>
  <c r="U50" i="3"/>
  <c r="V50" i="3"/>
  <c r="H50" i="3"/>
  <c r="T50" i="3"/>
  <c r="G50" i="3"/>
  <c r="R50" i="3"/>
  <c r="P50" i="3"/>
  <c r="O50" i="3"/>
  <c r="N50" i="3"/>
  <c r="X50" i="3"/>
  <c r="L50" i="3"/>
  <c r="W50" i="3"/>
  <c r="J50" i="3"/>
  <c r="K50" i="3"/>
  <c r="I50" i="3"/>
  <c r="S50" i="3"/>
  <c r="M50" i="3"/>
  <c r="U54" i="3"/>
  <c r="R54" i="3"/>
  <c r="P54" i="3"/>
  <c r="O54" i="3"/>
  <c r="N54" i="3"/>
  <c r="X54" i="3"/>
  <c r="L54" i="3"/>
  <c r="W54" i="3"/>
  <c r="J54" i="3"/>
  <c r="V54" i="3"/>
  <c r="H54" i="3"/>
  <c r="T54" i="3"/>
  <c r="G54" i="3"/>
  <c r="I54" i="3"/>
  <c r="M54" i="3"/>
  <c r="Q54" i="3"/>
  <c r="K54" i="3"/>
  <c r="S54" i="3"/>
  <c r="U58" i="3"/>
  <c r="N58" i="3"/>
  <c r="V58" i="3"/>
  <c r="H58" i="3"/>
  <c r="L58" i="3"/>
  <c r="J58" i="3"/>
  <c r="X58" i="3"/>
  <c r="G58" i="3"/>
  <c r="W58" i="3"/>
  <c r="T58" i="3"/>
  <c r="R58" i="3"/>
  <c r="P58" i="3"/>
  <c r="O58" i="3"/>
  <c r="K58" i="3"/>
  <c r="I58" i="3"/>
  <c r="Q58" i="3"/>
  <c r="S58" i="3"/>
  <c r="M58" i="3"/>
  <c r="U62" i="3"/>
  <c r="N62" i="3"/>
  <c r="V62" i="3"/>
  <c r="H62" i="3"/>
  <c r="P62" i="3"/>
  <c r="O62" i="3"/>
  <c r="L62" i="3"/>
  <c r="J62" i="3"/>
  <c r="X62" i="3"/>
  <c r="G62" i="3"/>
  <c r="W62" i="3"/>
  <c r="T62" i="3"/>
  <c r="R62" i="3"/>
  <c r="I62" i="3"/>
  <c r="M62" i="3"/>
  <c r="Q62" i="3"/>
  <c r="K62" i="3"/>
  <c r="S62" i="3"/>
  <c r="U66" i="3"/>
  <c r="X66" i="3"/>
  <c r="L66" i="3"/>
  <c r="T66" i="3"/>
  <c r="G66" i="3"/>
  <c r="P66" i="3"/>
  <c r="O66" i="3"/>
  <c r="N66" i="3"/>
  <c r="J66" i="3"/>
  <c r="H66" i="3"/>
  <c r="W66" i="3"/>
  <c r="V66" i="3"/>
  <c r="R66" i="3"/>
  <c r="K66" i="3"/>
  <c r="M66" i="3"/>
  <c r="I66" i="3"/>
  <c r="Q66" i="3"/>
  <c r="S66" i="3"/>
  <c r="T70" i="3"/>
  <c r="P70" i="3"/>
  <c r="H70" i="3"/>
  <c r="G70" i="3"/>
  <c r="X70" i="3"/>
  <c r="U70" i="3"/>
  <c r="R70" i="3"/>
  <c r="Q70" i="3"/>
  <c r="M70" i="3"/>
  <c r="J70" i="3"/>
  <c r="I70" i="3"/>
  <c r="N70" i="3"/>
  <c r="O70" i="3"/>
  <c r="L70" i="3"/>
  <c r="V70" i="3"/>
  <c r="S70" i="3"/>
  <c r="K70" i="3"/>
  <c r="W70" i="3"/>
  <c r="S74" i="3"/>
  <c r="N74" i="3"/>
  <c r="U74" i="3"/>
  <c r="J74" i="3"/>
  <c r="V74" i="3"/>
  <c r="H74" i="3"/>
  <c r="T74" i="3"/>
  <c r="R74" i="3"/>
  <c r="Q74" i="3"/>
  <c r="P74" i="3"/>
  <c r="M74" i="3"/>
  <c r="L74" i="3"/>
  <c r="X74" i="3"/>
  <c r="I74" i="3"/>
  <c r="G74" i="3"/>
  <c r="O74" i="3"/>
  <c r="W74" i="3"/>
  <c r="K74" i="3"/>
  <c r="S78" i="3"/>
  <c r="T78" i="3"/>
  <c r="I78" i="3"/>
  <c r="P78" i="3"/>
  <c r="N78" i="3"/>
  <c r="M78" i="3"/>
  <c r="L78" i="3"/>
  <c r="X78" i="3"/>
  <c r="J78" i="3"/>
  <c r="V78" i="3"/>
  <c r="H78" i="3"/>
  <c r="U78" i="3"/>
  <c r="R78" i="3"/>
  <c r="Q78" i="3"/>
  <c r="K78" i="3"/>
  <c r="W78" i="3"/>
  <c r="G78" i="3"/>
  <c r="O78" i="3"/>
  <c r="S82" i="3"/>
  <c r="N82" i="3"/>
  <c r="U82" i="3"/>
  <c r="J82" i="3"/>
  <c r="V82" i="3"/>
  <c r="H82" i="3"/>
  <c r="T82" i="3"/>
  <c r="R82" i="3"/>
  <c r="Q82" i="3"/>
  <c r="P82" i="3"/>
  <c r="M82" i="3"/>
  <c r="L82" i="3"/>
  <c r="X82" i="3"/>
  <c r="I82" i="3"/>
  <c r="G82" i="3"/>
  <c r="O82" i="3"/>
  <c r="W82" i="3"/>
  <c r="K82" i="3"/>
  <c r="S86" i="3"/>
  <c r="X86" i="3"/>
  <c r="T86" i="3"/>
  <c r="Q86" i="3"/>
  <c r="P86" i="3"/>
  <c r="I86" i="3"/>
  <c r="N86" i="3"/>
  <c r="M86" i="3"/>
  <c r="J86" i="3"/>
  <c r="V86" i="3"/>
  <c r="U86" i="3"/>
  <c r="R86" i="3"/>
  <c r="L86" i="3"/>
  <c r="H86" i="3"/>
  <c r="W86" i="3"/>
  <c r="K86" i="3"/>
  <c r="O86" i="3"/>
  <c r="G86" i="3"/>
  <c r="S90" i="3"/>
  <c r="R90" i="3"/>
  <c r="H90" i="3"/>
  <c r="N90" i="3"/>
  <c r="V90" i="3"/>
  <c r="L90" i="3"/>
  <c r="U90" i="3"/>
  <c r="J90" i="3"/>
  <c r="M90" i="3"/>
  <c r="X90" i="3"/>
  <c r="T90" i="3"/>
  <c r="P90" i="3"/>
  <c r="Q90" i="3"/>
  <c r="I90" i="3"/>
  <c r="G90" i="3"/>
  <c r="O90" i="3"/>
  <c r="W90" i="3"/>
  <c r="K90" i="3"/>
  <c r="S94" i="3"/>
  <c r="X94" i="3"/>
  <c r="M94" i="3"/>
  <c r="T94" i="3"/>
  <c r="I94" i="3"/>
  <c r="Q94" i="3"/>
  <c r="P94" i="3"/>
  <c r="N94" i="3"/>
  <c r="L94" i="3"/>
  <c r="H94" i="3"/>
  <c r="V94" i="3"/>
  <c r="U94" i="3"/>
  <c r="R94" i="3"/>
  <c r="J94" i="3"/>
  <c r="W94" i="3"/>
  <c r="G94" i="3"/>
  <c r="O94" i="3"/>
  <c r="K94" i="3"/>
  <c r="R98" i="3"/>
  <c r="U98" i="3"/>
  <c r="I98" i="3"/>
  <c r="Q98" i="3"/>
  <c r="M98" i="3"/>
  <c r="K98" i="3"/>
  <c r="N98" i="3"/>
  <c r="S98" i="3"/>
  <c r="T98" i="3"/>
  <c r="J98" i="3"/>
  <c r="G98" i="3"/>
  <c r="V98" i="3"/>
  <c r="P98" i="3"/>
  <c r="H98" i="3"/>
  <c r="X98" i="3"/>
  <c r="W98" i="3"/>
  <c r="O98" i="3"/>
  <c r="V102" i="3"/>
  <c r="Q102" i="3"/>
  <c r="I102" i="3"/>
  <c r="U102" i="3"/>
  <c r="T102" i="3"/>
  <c r="S102" i="3"/>
  <c r="J102" i="3"/>
  <c r="K102" i="3"/>
  <c r="O102" i="3"/>
  <c r="X102" i="3"/>
  <c r="P102" i="3"/>
  <c r="L102" i="3"/>
  <c r="W102" i="3"/>
  <c r="R102" i="3"/>
  <c r="H102" i="3"/>
  <c r="G102" i="3"/>
  <c r="M102" i="3"/>
  <c r="N102" i="3"/>
  <c r="N106" i="3"/>
  <c r="M106" i="3"/>
  <c r="P106" i="3"/>
  <c r="K106" i="3"/>
  <c r="G106" i="3"/>
  <c r="I106" i="3"/>
  <c r="V106" i="3"/>
  <c r="R106" i="3"/>
  <c r="X106" i="3"/>
  <c r="U106" i="3"/>
  <c r="Q106" i="3"/>
  <c r="H106" i="3"/>
  <c r="W106" i="3"/>
  <c r="O106" i="3"/>
  <c r="L106" i="3"/>
  <c r="T106" i="3"/>
  <c r="J106" i="3"/>
  <c r="S106" i="3"/>
  <c r="E2" i="5"/>
  <c r="F66" i="3" l="1"/>
  <c r="G34" i="3"/>
  <c r="F26" i="3"/>
  <c r="F22" i="3"/>
  <c r="F10" i="3"/>
  <c r="F53" i="3"/>
  <c r="Q41" i="3"/>
  <c r="F33" i="3"/>
  <c r="U29" i="3"/>
  <c r="G88" i="3"/>
  <c r="K80" i="3"/>
  <c r="K64" i="3"/>
  <c r="F32" i="3"/>
  <c r="F16" i="3"/>
  <c r="F12" i="3"/>
  <c r="S4" i="3"/>
  <c r="L4" i="3"/>
  <c r="F43" i="3"/>
  <c r="J35" i="3"/>
  <c r="F7" i="3"/>
  <c r="F94" i="3"/>
  <c r="F18" i="3"/>
  <c r="F109" i="3"/>
  <c r="F69" i="3"/>
  <c r="F61" i="3"/>
  <c r="F41" i="3"/>
  <c r="O9" i="3"/>
  <c r="F9" i="3"/>
  <c r="F5" i="3"/>
  <c r="F40" i="3"/>
  <c r="V12" i="3"/>
  <c r="O4" i="3"/>
  <c r="H4" i="3"/>
  <c r="F103" i="3"/>
  <c r="G55" i="3"/>
  <c r="F27" i="3"/>
  <c r="F78" i="3"/>
  <c r="F58" i="3"/>
  <c r="Q50" i="3"/>
  <c r="V26" i="3"/>
  <c r="F64" i="3"/>
  <c r="F56" i="3"/>
  <c r="I40" i="3"/>
  <c r="L16" i="3"/>
  <c r="K4" i="3"/>
  <c r="Q4" i="3"/>
  <c r="F91" i="3"/>
  <c r="G11" i="3"/>
  <c r="L98" i="3"/>
  <c r="F86" i="3"/>
  <c r="F82" i="3"/>
  <c r="F74" i="3"/>
  <c r="F70" i="3"/>
  <c r="F38" i="3"/>
  <c r="F34" i="3"/>
  <c r="O14" i="3"/>
  <c r="F85" i="3"/>
  <c r="F81" i="3"/>
  <c r="F73" i="3"/>
  <c r="F25" i="3"/>
  <c r="F21" i="3"/>
  <c r="F96" i="3"/>
  <c r="F92" i="3"/>
  <c r="F88" i="3"/>
  <c r="F52" i="3"/>
  <c r="F28" i="3"/>
  <c r="L8" i="3"/>
  <c r="R4" i="3"/>
  <c r="F99" i="3"/>
  <c r="F79" i="3"/>
  <c r="F71" i="3"/>
  <c r="F67" i="3"/>
  <c r="F19" i="3"/>
  <c r="F102" i="3"/>
  <c r="F98" i="3"/>
  <c r="F62" i="3"/>
  <c r="F30" i="3"/>
  <c r="F57" i="3"/>
  <c r="F29" i="3"/>
  <c r="F17" i="3"/>
  <c r="F13" i="3"/>
  <c r="F84" i="3"/>
  <c r="M60" i="3"/>
  <c r="F44" i="3"/>
  <c r="F20" i="3"/>
  <c r="U4" i="3"/>
  <c r="G4" i="3"/>
  <c r="P4" i="3"/>
  <c r="F39" i="3"/>
  <c r="F35" i="3"/>
  <c r="F54" i="3"/>
  <c r="F50" i="3"/>
  <c r="F46" i="3"/>
  <c r="F105" i="3"/>
  <c r="F97" i="3"/>
  <c r="F89" i="3"/>
  <c r="F77" i="3"/>
  <c r="F45" i="3"/>
  <c r="K25" i="3"/>
  <c r="F100" i="3"/>
  <c r="W84" i="3"/>
  <c r="F80" i="3"/>
  <c r="F76" i="3"/>
  <c r="F72" i="3"/>
  <c r="F48" i="3"/>
  <c r="M16" i="3"/>
  <c r="F8" i="3"/>
  <c r="M4" i="3"/>
  <c r="J4" i="3"/>
  <c r="I4" i="3"/>
  <c r="F83" i="3"/>
  <c r="F75" i="3"/>
  <c r="F59" i="3"/>
  <c r="F51" i="3"/>
  <c r="F47" i="3"/>
  <c r="F31" i="3"/>
  <c r="F23" i="3"/>
  <c r="F15" i="3"/>
  <c r="F90" i="3"/>
  <c r="F42" i="3"/>
  <c r="F14" i="3"/>
  <c r="F65" i="3"/>
  <c r="F108" i="3"/>
  <c r="F104" i="3"/>
  <c r="F68" i="3"/>
  <c r="F36" i="3"/>
  <c r="N4" i="3"/>
  <c r="V4" i="3"/>
  <c r="X4" i="3"/>
  <c r="F63" i="3"/>
  <c r="P39" i="3"/>
  <c r="F11" i="3"/>
  <c r="F106" i="3"/>
  <c r="F6" i="3"/>
  <c r="F101" i="3"/>
  <c r="F93" i="3"/>
  <c r="F49" i="3"/>
  <c r="K41" i="3"/>
  <c r="F37" i="3"/>
  <c r="H108" i="3"/>
  <c r="T32" i="3"/>
  <c r="F24" i="3"/>
  <c r="T4" i="3"/>
  <c r="F4" i="3"/>
  <c r="W4" i="3"/>
  <c r="F107" i="3"/>
  <c r="F95" i="3"/>
  <c r="F87" i="3"/>
  <c r="F55" i="3"/>
  <c r="M5" i="26" l="1"/>
  <c r="M4" i="26" s="1"/>
  <c r="O5" i="26"/>
  <c r="O4" i="26" s="1"/>
  <c r="Q5" i="26"/>
  <c r="J17" i="4" s="1"/>
  <c r="K5" i="26"/>
  <c r="K4" i="26" s="1"/>
  <c r="J5" i="26"/>
  <c r="J4" i="26" s="1"/>
  <c r="L5" i="26"/>
  <c r="U5" i="26"/>
  <c r="U4" i="26" s="1"/>
  <c r="H5" i="26"/>
  <c r="E5" i="26"/>
  <c r="E4" i="26" s="1"/>
  <c r="F5" i="26"/>
  <c r="R5" i="26"/>
  <c r="T5" i="26"/>
  <c r="P5" i="26"/>
  <c r="H10" i="4"/>
  <c r="J10" i="4"/>
  <c r="K10" i="4"/>
  <c r="D5" i="26"/>
  <c r="H4" i="4" s="1"/>
  <c r="V5" i="26"/>
  <c r="S5" i="26"/>
  <c r="S4" i="26" s="1"/>
  <c r="H21" i="4"/>
  <c r="J15" i="4"/>
  <c r="G5" i="26"/>
  <c r="N5" i="26"/>
  <c r="I5" i="26"/>
  <c r="K11" i="4"/>
  <c r="I11" i="4"/>
  <c r="I13" i="4"/>
  <c r="J13" i="4" l="1"/>
  <c r="K21" i="4"/>
  <c r="J21" i="4"/>
  <c r="I21" i="4"/>
  <c r="I19" i="4"/>
  <c r="J5" i="4"/>
  <c r="K19" i="4"/>
  <c r="I5" i="4"/>
  <c r="H19" i="4"/>
  <c r="J19" i="4"/>
  <c r="I15" i="4"/>
  <c r="H5" i="4"/>
  <c r="K13" i="4"/>
  <c r="J11" i="4"/>
  <c r="K15" i="4"/>
  <c r="H11" i="4"/>
  <c r="H15" i="4"/>
  <c r="Q4" i="26"/>
  <c r="I17" i="4"/>
  <c r="H17" i="4"/>
  <c r="H13" i="4"/>
  <c r="K5" i="4"/>
  <c r="J4" i="4"/>
  <c r="I10" i="4"/>
  <c r="H12" i="4"/>
  <c r="L4" i="26"/>
  <c r="K12" i="4"/>
  <c r="J12" i="4"/>
  <c r="I12" i="4"/>
  <c r="K16" i="4"/>
  <c r="J16" i="4"/>
  <c r="I16" i="4"/>
  <c r="P4" i="26"/>
  <c r="H16" i="4"/>
  <c r="T4" i="26"/>
  <c r="H20" i="4"/>
  <c r="K20" i="4"/>
  <c r="I20" i="4"/>
  <c r="J20" i="4"/>
  <c r="V4" i="26"/>
  <c r="K18" i="4"/>
  <c r="I18" i="4"/>
  <c r="H18" i="4"/>
  <c r="R4" i="26"/>
  <c r="J18" i="4"/>
  <c r="I4" i="4"/>
  <c r="D4" i="26"/>
  <c r="K4" i="4" s="1"/>
  <c r="J6" i="4"/>
  <c r="K6" i="4"/>
  <c r="F4" i="26"/>
  <c r="I6" i="4"/>
  <c r="H6" i="4"/>
  <c r="H4" i="26"/>
  <c r="I8" i="4"/>
  <c r="K8" i="4"/>
  <c r="J8" i="4"/>
  <c r="H8" i="4"/>
  <c r="N4" i="26"/>
  <c r="J14" i="4"/>
  <c r="H14" i="4"/>
  <c r="K14" i="4"/>
  <c r="I14" i="4"/>
  <c r="K7" i="4"/>
  <c r="J7" i="4"/>
  <c r="H7" i="4"/>
  <c r="G4" i="26"/>
  <c r="I7" i="4"/>
  <c r="I9" i="4"/>
  <c r="J9" i="4"/>
  <c r="K9" i="4"/>
  <c r="I4" i="26"/>
  <c r="H9" i="4"/>
  <c r="K17" i="4"/>
  <c r="Y4" i="3"/>
  <c r="Y59" i="3"/>
  <c r="Z59" i="3"/>
  <c r="Y88" i="3"/>
  <c r="Z88" i="3"/>
  <c r="Y100" i="3"/>
  <c r="Z100" i="3"/>
  <c r="Y104" i="3"/>
  <c r="Z104" i="3"/>
  <c r="Y37" i="3"/>
  <c r="Z37" i="3"/>
  <c r="Y69" i="3"/>
  <c r="Z69" i="3"/>
  <c r="Y77" i="3"/>
  <c r="Z77" i="3"/>
  <c r="Y105" i="3"/>
  <c r="Z105" i="3"/>
  <c r="Y109" i="3"/>
  <c r="Z109" i="3"/>
  <c r="Y18" i="3"/>
  <c r="Z18" i="3"/>
  <c r="Y54" i="3"/>
  <c r="Z54" i="3"/>
  <c r="Y58" i="3"/>
  <c r="Z58" i="3"/>
  <c r="Y74" i="3"/>
  <c r="Z74" i="3"/>
  <c r="Y78" i="3"/>
  <c r="Z78" i="3"/>
  <c r="Y98" i="3"/>
  <c r="Z98" i="3"/>
  <c r="Y7" i="3"/>
  <c r="Z7" i="3"/>
  <c r="Y19" i="3"/>
  <c r="Z19" i="3"/>
  <c r="Y47" i="3"/>
  <c r="Z47" i="3"/>
  <c r="Y71" i="3"/>
  <c r="Z71" i="3"/>
  <c r="Y87" i="3"/>
  <c r="Z87" i="3"/>
  <c r="Y28" i="3"/>
  <c r="Z28" i="3"/>
  <c r="Y9" i="3"/>
  <c r="Z9" i="3"/>
  <c r="Y49" i="3"/>
  <c r="Z49" i="3"/>
  <c r="Y73" i="3"/>
  <c r="Z73" i="3"/>
  <c r="Y10" i="3"/>
  <c r="Z10" i="3"/>
  <c r="Y42" i="3"/>
  <c r="Z42" i="3"/>
  <c r="Y21" i="3"/>
  <c r="Z21" i="3"/>
  <c r="Y15" i="3"/>
  <c r="Z15" i="3"/>
  <c r="Y31" i="3"/>
  <c r="Z31" i="3"/>
  <c r="Y51" i="3"/>
  <c r="Z51" i="3"/>
  <c r="Y63" i="3"/>
  <c r="Z63" i="3"/>
  <c r="Y103" i="3"/>
  <c r="Z103" i="3"/>
  <c r="Y20" i="3"/>
  <c r="Z20" i="3"/>
  <c r="Y80" i="3"/>
  <c r="Z80" i="3"/>
  <c r="Y5" i="3"/>
  <c r="Z5" i="3"/>
  <c r="Y89" i="3"/>
  <c r="Z89" i="3"/>
  <c r="Y11" i="3"/>
  <c r="Z11" i="3"/>
  <c r="Y27" i="3"/>
  <c r="Z27" i="3"/>
  <c r="Y107" i="3"/>
  <c r="Z107" i="3"/>
  <c r="Y8" i="3"/>
  <c r="Z8" i="3"/>
  <c r="Y16" i="3"/>
  <c r="Z16" i="3"/>
  <c r="Y40" i="3"/>
  <c r="Z40" i="3"/>
  <c r="Y76" i="3"/>
  <c r="Z76" i="3"/>
  <c r="Y92" i="3"/>
  <c r="Z92" i="3"/>
  <c r="Y13" i="3"/>
  <c r="Z13" i="3"/>
  <c r="Y101" i="3"/>
  <c r="Z101" i="3"/>
  <c r="Y46" i="3"/>
  <c r="Z46" i="3"/>
  <c r="Y50" i="3"/>
  <c r="Z50" i="3"/>
  <c r="Y70" i="3"/>
  <c r="Z70" i="3"/>
  <c r="Y67" i="3"/>
  <c r="Z67" i="3"/>
  <c r="Y83" i="3"/>
  <c r="Z83" i="3"/>
  <c r="Y91" i="3"/>
  <c r="Z91" i="3"/>
  <c r="Y12" i="3"/>
  <c r="Z12" i="3"/>
  <c r="Y72" i="3"/>
  <c r="Z72" i="3"/>
  <c r="Y84" i="3"/>
  <c r="Z84" i="3"/>
  <c r="Y65" i="3"/>
  <c r="Z65" i="3"/>
  <c r="Y6" i="3"/>
  <c r="Z6" i="3"/>
  <c r="Y26" i="3"/>
  <c r="Z26" i="3"/>
  <c r="Y35" i="3"/>
  <c r="Z35" i="3"/>
  <c r="Y39" i="3"/>
  <c r="Z39" i="3"/>
  <c r="Y43" i="3"/>
  <c r="Z43" i="3"/>
  <c r="Y99" i="3"/>
  <c r="Z99" i="3"/>
  <c r="Y36" i="3"/>
  <c r="Z36" i="3"/>
  <c r="Y52" i="3"/>
  <c r="Z52" i="3"/>
  <c r="Y60" i="3"/>
  <c r="Z60" i="3"/>
  <c r="Y33" i="3"/>
  <c r="Z33" i="3"/>
  <c r="Y45" i="3"/>
  <c r="Z45" i="3"/>
  <c r="Y61" i="3"/>
  <c r="Z61" i="3"/>
  <c r="Y85" i="3"/>
  <c r="Z85" i="3"/>
  <c r="Y97" i="3"/>
  <c r="Z97" i="3"/>
  <c r="Y34" i="3"/>
  <c r="Z34" i="3"/>
  <c r="Y38" i="3"/>
  <c r="Z38" i="3"/>
  <c r="Y86" i="3"/>
  <c r="Z86" i="3"/>
  <c r="Y94" i="3"/>
  <c r="Z94" i="3"/>
  <c r="Y106" i="3"/>
  <c r="Z106" i="3"/>
  <c r="Y14" i="3"/>
  <c r="Z14" i="3"/>
  <c r="Y23" i="3"/>
  <c r="Z23" i="3"/>
  <c r="Y75" i="3"/>
  <c r="Z75" i="3"/>
  <c r="Y24" i="3"/>
  <c r="Z24" i="3"/>
  <c r="Y32" i="3"/>
  <c r="Z32" i="3"/>
  <c r="Y96" i="3"/>
  <c r="Z96" i="3"/>
  <c r="Y108" i="3"/>
  <c r="Z108" i="3"/>
  <c r="Y25" i="3"/>
  <c r="Z25" i="3"/>
  <c r="Y41" i="3"/>
  <c r="Z41" i="3"/>
  <c r="Y57" i="3"/>
  <c r="Z57" i="3"/>
  <c r="Y22" i="3"/>
  <c r="Z22" i="3"/>
  <c r="Y30" i="3"/>
  <c r="Z30" i="3"/>
  <c r="Y62" i="3"/>
  <c r="Z62" i="3"/>
  <c r="Y66" i="3"/>
  <c r="Z66" i="3"/>
  <c r="Y82" i="3"/>
  <c r="Z82" i="3"/>
  <c r="Y90" i="3"/>
  <c r="Z90" i="3"/>
  <c r="Y93" i="3"/>
  <c r="Z93" i="3"/>
  <c r="Y55" i="3"/>
  <c r="Z55" i="3"/>
  <c r="Y79" i="3"/>
  <c r="Z79" i="3"/>
  <c r="Y95" i="3"/>
  <c r="Z95" i="3"/>
  <c r="Y44" i="3"/>
  <c r="Z44" i="3"/>
  <c r="Y48" i="3"/>
  <c r="Z48" i="3"/>
  <c r="Y56" i="3"/>
  <c r="Z56" i="3"/>
  <c r="Y64" i="3"/>
  <c r="Z64" i="3"/>
  <c r="Y68" i="3"/>
  <c r="Z68" i="3"/>
  <c r="Y29" i="3"/>
  <c r="Z29" i="3"/>
  <c r="Y53" i="3"/>
  <c r="Z53" i="3"/>
  <c r="Y81" i="3"/>
  <c r="Z81" i="3"/>
  <c r="Y17" i="3"/>
  <c r="Z17" i="3"/>
  <c r="Z102" i="3"/>
  <c r="Y102" i="3"/>
  <c r="I22" i="4"/>
  <c r="J22" i="4"/>
  <c r="H22" i="4"/>
  <c r="K22" i="4"/>
  <c r="Y7" i="26"/>
  <c r="AJ21" i="26" l="1"/>
  <c r="O4" i="4" s="1"/>
  <c r="AI21" i="26"/>
  <c r="AK21" i="26"/>
  <c r="P4" i="4" s="1"/>
  <c r="Z4" i="3"/>
  <c r="AE12" i="26"/>
  <c r="AD12" i="26"/>
  <c r="AC12" i="26"/>
  <c r="AE11" i="26"/>
  <c r="AD11" i="26"/>
  <c r="AC11" i="26"/>
  <c r="W5" i="26"/>
  <c r="AL21" i="26" l="1"/>
  <c r="Q4" i="4" s="1"/>
  <c r="N4" i="4"/>
  <c r="AD13" i="26"/>
  <c r="AF12" i="26"/>
  <c r="W4" i="26"/>
  <c r="K23" i="4"/>
  <c r="K25" i="4" s="1"/>
  <c r="H23" i="4"/>
  <c r="I23" i="4"/>
  <c r="J23" i="4"/>
  <c r="AE13" i="26"/>
  <c r="AC13" i="26"/>
  <c r="AF13" i="26" s="1"/>
  <c r="AF11" i="26"/>
  <c r="AC21" i="26" l="1"/>
  <c r="AD21" i="26"/>
  <c r="AD28" i="26"/>
  <c r="C5" i="4" s="1"/>
  <c r="AC28" i="26"/>
  <c r="A5" i="4" s="1"/>
  <c r="AD22" i="26"/>
  <c r="D10" i="4" s="1"/>
  <c r="AC22" i="26"/>
  <c r="C10" i="4" s="1"/>
  <c r="AC27" i="26" l="1"/>
  <c r="C9" i="4"/>
  <c r="AD27" i="26"/>
  <c r="D9" i="4"/>
</calcChain>
</file>

<file path=xl/sharedStrings.xml><?xml version="1.0" encoding="utf-8"?>
<sst xmlns="http://schemas.openxmlformats.org/spreadsheetml/2006/main" count="2992" uniqueCount="313">
  <si>
    <t>A</t>
  </si>
  <si>
    <t>AA</t>
  </si>
  <si>
    <t>NT</t>
  </si>
  <si>
    <t>C</t>
  </si>
  <si>
    <t>NC</t>
  </si>
  <si>
    <t>NA</t>
  </si>
  <si>
    <t>Total App</t>
  </si>
  <si>
    <t>Total</t>
  </si>
  <si>
    <t>Conformité pour chaque niveau</t>
  </si>
  <si>
    <t>Global</t>
  </si>
  <si>
    <t>% C</t>
  </si>
  <si>
    <t>Résultats : moyennes</t>
  </si>
  <si>
    <t>Moyenne</t>
  </si>
  <si>
    <t>Navigation</t>
  </si>
  <si>
    <t>Consultation</t>
  </si>
  <si>
    <t>E01</t>
  </si>
  <si>
    <t>E02</t>
  </si>
  <si>
    <t>E03</t>
  </si>
  <si>
    <t>E04</t>
  </si>
  <si>
    <t>E05</t>
  </si>
  <si>
    <t>E06</t>
  </si>
  <si>
    <t>E07</t>
  </si>
  <si>
    <t>E08</t>
  </si>
  <si>
    <t>E09</t>
  </si>
  <si>
    <t>E10</t>
  </si>
  <si>
    <t>E11</t>
  </si>
  <si>
    <t>E12</t>
  </si>
  <si>
    <t>E13</t>
  </si>
  <si>
    <t>E14</t>
  </si>
  <si>
    <t>E15</t>
  </si>
  <si>
    <t>E16</t>
  </si>
  <si>
    <t>E17</t>
  </si>
  <si>
    <t>E18</t>
  </si>
  <si>
    <t>E19</t>
  </si>
  <si>
    <t>E20</t>
  </si>
  <si>
    <t>Tableau de bord audit applications mobiles</t>
  </si>
  <si>
    <t>Taux de conformité</t>
  </si>
  <si>
    <t>Résultats par écran</t>
  </si>
  <si>
    <t>1.1</t>
  </si>
  <si>
    <t>1.2</t>
  </si>
  <si>
    <t>1.3</t>
  </si>
  <si>
    <t>1.4</t>
  </si>
  <si>
    <t>1.5</t>
  </si>
  <si>
    <t>1.6</t>
  </si>
  <si>
    <t>1.7</t>
  </si>
  <si>
    <t>1.8</t>
  </si>
  <si>
    <t>1.9</t>
  </si>
  <si>
    <t>2.1</t>
  </si>
  <si>
    <t>2.2</t>
  </si>
  <si>
    <t>2.3</t>
  </si>
  <si>
    <t>2.4</t>
  </si>
  <si>
    <t>3.1</t>
  </si>
  <si>
    <t>3.2</t>
  </si>
  <si>
    <t>3.3</t>
  </si>
  <si>
    <t>3.4</t>
  </si>
  <si>
    <t>3.5</t>
  </si>
  <si>
    <t>3.6</t>
  </si>
  <si>
    <t>3.7</t>
  </si>
  <si>
    <t>3.8</t>
  </si>
  <si>
    <t>3.9</t>
  </si>
  <si>
    <t>3.10</t>
  </si>
  <si>
    <t>3.11</t>
  </si>
  <si>
    <t>3.12</t>
  </si>
  <si>
    <t>3.13</t>
  </si>
  <si>
    <t>3.14</t>
  </si>
  <si>
    <t>3.15</t>
  </si>
  <si>
    <t>3.16</t>
  </si>
  <si>
    <t>3.17</t>
  </si>
  <si>
    <t>3.18</t>
  </si>
  <si>
    <t>4.1</t>
  </si>
  <si>
    <t>4.2</t>
  </si>
  <si>
    <t>4.3</t>
  </si>
  <si>
    <t>4.4</t>
  </si>
  <si>
    <t>4.5</t>
  </si>
  <si>
    <t>5.1</t>
  </si>
  <si>
    <t>5.2</t>
  </si>
  <si>
    <t>5.3</t>
  </si>
  <si>
    <t>5.4</t>
  </si>
  <si>
    <t>5.5</t>
  </si>
  <si>
    <t>6.1</t>
  </si>
  <si>
    <t>6.2</t>
  </si>
  <si>
    <t>7.1</t>
  </si>
  <si>
    <t>7.2</t>
  </si>
  <si>
    <t>8.1</t>
  </si>
  <si>
    <t>8.2</t>
  </si>
  <si>
    <t>8.3</t>
  </si>
  <si>
    <t>8.4</t>
  </si>
  <si>
    <t>8.5</t>
  </si>
  <si>
    <t>8.6</t>
  </si>
  <si>
    <t>8.7</t>
  </si>
  <si>
    <t>9.1</t>
  </si>
  <si>
    <t>9.2</t>
  </si>
  <si>
    <t>9.3</t>
  </si>
  <si>
    <t>9.4</t>
  </si>
  <si>
    <t>9.5</t>
  </si>
  <si>
    <t>9.6</t>
  </si>
  <si>
    <t>9.7</t>
  </si>
  <si>
    <t>9.8</t>
  </si>
  <si>
    <t>9.9</t>
  </si>
  <si>
    <t>9.10</t>
  </si>
  <si>
    <t>9.11</t>
  </si>
  <si>
    <t>9.12</t>
  </si>
  <si>
    <t>10.1</t>
  </si>
  <si>
    <t>10.2</t>
  </si>
  <si>
    <t>10.3</t>
  </si>
  <si>
    <t>10.4</t>
  </si>
  <si>
    <t>11.1</t>
  </si>
  <si>
    <t>11.2</t>
  </si>
  <si>
    <t>11.3</t>
  </si>
  <si>
    <t>11.4</t>
  </si>
  <si>
    <t>11.5</t>
  </si>
  <si>
    <t>11.6</t>
  </si>
  <si>
    <t>11.7</t>
  </si>
  <si>
    <t>11.8</t>
  </si>
  <si>
    <t>11.9</t>
  </si>
  <si>
    <t>11.10</t>
  </si>
  <si>
    <t>11.11</t>
  </si>
  <si>
    <t>11.12</t>
  </si>
  <si>
    <t>11.13</t>
  </si>
  <si>
    <t>11.14</t>
  </si>
  <si>
    <t>11.15</t>
  </si>
  <si>
    <t>11.16</t>
  </si>
  <si>
    <t>12.1</t>
  </si>
  <si>
    <t>12.2</t>
  </si>
  <si>
    <t>12.3</t>
  </si>
  <si>
    <t>12.4</t>
  </si>
  <si>
    <t>13.1</t>
  </si>
  <si>
    <t>13.2</t>
  </si>
  <si>
    <t>13.3</t>
  </si>
  <si>
    <t>13.4</t>
  </si>
  <si>
    <t>13.5</t>
  </si>
  <si>
    <t>13.6</t>
  </si>
  <si>
    <t>14.1</t>
  </si>
  <si>
    <t>14.2</t>
  </si>
  <si>
    <t>15.1</t>
  </si>
  <si>
    <t>15.2</t>
  </si>
  <si>
    <t>15.3</t>
  </si>
  <si>
    <t>15.4</t>
  </si>
  <si>
    <t>15.5</t>
  </si>
  <si>
    <t>15.6</t>
  </si>
  <si>
    <t>15.7</t>
  </si>
  <si>
    <t>15.8</t>
  </si>
  <si>
    <t>15.9</t>
  </si>
  <si>
    <t>15.10</t>
  </si>
  <si>
    <t>15.11</t>
  </si>
  <si>
    <t>Par thématique</t>
  </si>
  <si>
    <t>Résultats par thématique</t>
  </si>
  <si>
    <t>Mobile applications - ASSESSMENT GRID</t>
  </si>
  <si>
    <t>Themes</t>
  </si>
  <si>
    <t>Criteria</t>
  </si>
  <si>
    <t>Level</t>
  </si>
  <si>
    <t>Recommendation</t>
  </si>
  <si>
    <t>Graphic elements</t>
  </si>
  <si>
    <t>Is every decorative graphic element ignored by assistive technologies?</t>
  </si>
  <si>
    <t>Does each graphic element conveying information have an alternative accessible to assistive technologies?</t>
  </si>
  <si>
    <t>For each graphic element conveying information, is the alternative accessible to assistive technologies relevant (excluding special cases)?</t>
  </si>
  <si>
    <t>Does each graphic element used as a CAPTCHA have an alternative?</t>
  </si>
  <si>
    <t>Does each graphic element conveying information have, where necessary, a detailed description?</t>
  </si>
  <si>
    <t>For each graphic element conveying information with a detailed description, is this description relevant?</t>
  </si>
  <si>
    <t>Each text graphic element conveying information, in the absence of a replacement mechanism, must, if possible, be replaced by styled text. Is this rule respected (excluding special cases)?</t>
  </si>
  <si>
    <t>Is each graphic element with legend correctly rendered by assistive technologies?</t>
  </si>
  <si>
    <t>Colours</t>
  </si>
  <si>
    <t>On each screen, information must not be provided by colour alone. Is this rule respected?</t>
  </si>
  <si>
    <t>On each screen, is the contrast between the colour of the text and the colour of its background sufficiently high (excluding special cases)?</t>
  </si>
  <si>
    <t>On each screen, are the colours used in the user interface components and the graphic elements conveying information sufficiently contrasted (excluding special cases)?</t>
  </si>
  <si>
    <t>Is the contrast ratio of each replacement mechanism for displaying a correct contrast ratio sufficiently high?</t>
  </si>
  <si>
    <t>Multimedia</t>
  </si>
  <si>
    <t>Does each pre-recorded audio-only time-based media have, where appropriate, a clearly identifiable adjacent transcript (excluding special cases)?</t>
  </si>
  <si>
    <t>For each pre-recorded audio-only time-based media with a transcript, is this transcript relevant (excluding special cases)?</t>
  </si>
  <si>
    <t>Does each pre-recorded video-only time-based media have, if necessary, an alternative (excluding special cases)?</t>
  </si>
  <si>
    <t>For each pre-recorded video-only time-based media with an alternative, is the alternative relevant (excluding special cases)?</t>
  </si>
  <si>
    <t>Does each pre-recorded synchronised time-based media have, if necessary, an alternative (excluding special cases)?</t>
  </si>
  <si>
    <t>For each pre-recorded synchronised time-based media with an alternative, is the alternative relevant (excluding special cases)?</t>
  </si>
  <si>
    <t>Does each pre-recorded synchronised time-based media have, where appropriate, synchronised captions (excluding special cases)?</t>
  </si>
  <si>
    <t>For each pre-recorded synchronised time-based media with synchronised captions, are these relevant?</t>
  </si>
  <si>
    <t>Does each pre-recorded time-based media (video only or synchronised) have, where appropriate, a synchronised audio description (excluding special cases)?</t>
  </si>
  <si>
    <t>For each pre-recorded time-based media, does the adjacent text content clearly identify the time-based media (excluding special cases)?</t>
  </si>
  <si>
    <t>Is each automatically triggered sound sequence controllable by the user?</t>
  </si>
  <si>
    <t>Does each time-based media have, where necessary, the viewing control features?</t>
  </si>
  <si>
    <t>For each time-based media, are alternative control features presented at the same level as other primary control features?</t>
  </si>
  <si>
    <t>For each feature that transmits, converts or records pre-recorded synchronised time-based media that has a captions track, at the end of the process, are the captions correctly preserved?</t>
  </si>
  <si>
    <t>For each feature that transmits, converts or records a time-based media pre-recorded with a synchronised audio description, at the end of the process, is the audio description correctly preserved?</t>
  </si>
  <si>
    <t>For each pre-recorded time-based media, is the presentation of captions controllable by the user (excluding special cases)?</t>
  </si>
  <si>
    <t>For each pre-recorded synchronised time-based media that has synchronised subtitles, can these be, if necessary, vocalised (excluding special cases)?</t>
  </si>
  <si>
    <t>Tables</t>
  </si>
  <si>
    <t>Does each complex data table have a summary?</t>
  </si>
  <si>
    <t>For each complex data table with a summary, is the summary relevant?</t>
  </si>
  <si>
    <t>Does each data table have a title?</t>
  </si>
  <si>
    <t>For each data table with a title, is the title relevant?</t>
  </si>
  <si>
    <t>For each data table, are the row and column headings correctly linked to the data cells?</t>
  </si>
  <si>
    <t>Interactive components</t>
  </si>
  <si>
    <t>Is each user interface component, if necessary, compatible with assistive technologies (excluding special cases)?</t>
  </si>
  <si>
    <t>Does each context change meet one of these conditions?</t>
  </si>
  <si>
    <t>On each screen, are the status messages correctly rendered by assistive technologies?</t>
  </si>
  <si>
    <t>Is each state of a toggle control presented to the user perceptible?</t>
  </si>
  <si>
    <t>Mandatory elements</t>
  </si>
  <si>
    <t>On each screen, are texts rendered by assistive technologies in the main language of the screen?</t>
  </si>
  <si>
    <t>On each screen, interface elements must not be used only for layout purposes. Is this rule respected?</t>
  </si>
  <si>
    <t>Information structure</t>
  </si>
  <si>
    <t>On each screen, is each list correctly structured?</t>
  </si>
  <si>
    <t>Presentation</t>
  </si>
  <si>
    <t>On each screen, is the visible content carrying information accessible to assistive technologies?</t>
  </si>
  <si>
    <t>On each screen, can the user increase the font size by at least 200% (excluding special cases)?</t>
  </si>
  <si>
    <t>On each screen, does each component in a text environment whose nature is not obvious have a contrast ratio greater than or equal to 3:1 in relation to the surrounding text?</t>
  </si>
  <si>
    <t>On each screen, for each component in a text environment whose nature is not obvious, is there an indication other than colour to indicate when focused and hovered with the mouse?</t>
  </si>
  <si>
    <t>On each screen, for each element receiving the focus, is the focus visible?</t>
  </si>
  <si>
    <t>On each screen, information must not be conveyed solely by shape, size or location. Is this rule respected?</t>
  </si>
  <si>
    <t>On each screen, is the additional content that appears when the focus is set or when a user interface component is hovered over controllable by the user (excluding special cases)?</t>
  </si>
  <si>
    <t>Forms</t>
  </si>
  <si>
    <t>Does each form field have a visible label?</t>
  </si>
  <si>
    <t>Does each form field have a label that is accessible to assistive technologies?</t>
  </si>
  <si>
    <t>Is each label associated with a form field relevant?</t>
  </si>
  <si>
    <t>Are each field label and its associated field located next to each other?</t>
  </si>
  <si>
    <t>Are the mandatory form fields correctly identified (excluding special cases)?</t>
  </si>
  <si>
    <t>For each mandatory form field, is the expected data type and/or format available?</t>
  </si>
  <si>
    <t>In each form, are input errors accessible?</t>
  </si>
  <si>
    <t>For each field that expects personal user data, is input facilitated?</t>
  </si>
  <si>
    <t>On each screen, the navigation must not contain any keyboard traps. Is this rule respected?</t>
  </si>
  <si>
    <t>On each screen, are keyboard shortcuts using only one key (upper or lower case letter, punctuation, number or symbol) controllable by the user?</t>
  </si>
  <si>
    <t>For each screen, does the user have control over each time limit modifying content (excluding special cases)?</t>
  </si>
  <si>
    <t>For each screen, can each process limiting the time of a session be stopped or deleted (excluding special cases)?</t>
  </si>
  <si>
    <t>On each screen, does each office document available for download have, if necessary, an accessible version (excluding special cases)?</t>
  </si>
  <si>
    <t>For each office document with an accessible version, does this version offer the same information (excluding special cases)?</t>
  </si>
  <si>
    <t>On each screen, does each cryptic content (ASCII art, emoticon, cryptic syntax) have an alternative?</t>
  </si>
  <si>
    <t>On each screen, for each cryptic content (ASCII art, emoticon, cryptic syntax) having an alternative, is this alternative relevant?</t>
  </si>
  <si>
    <t>On each screen, is the content offered viewable regardless of screen orientation (portrait or landscape) (excluding special cases)?</t>
  </si>
  <si>
    <t>On each screen, are the features that can be activated by performing simultaneous actions activated by means of a single action? Is this rule respected (excluding special cases)?</t>
  </si>
  <si>
    <t>On each screen, can actions triggered by a pointing device on a single point on the screen be cancelled (excluding special cases)?</t>
  </si>
  <si>
    <t>On each screen, can the features involving movement from or to the device be satisfied in an alternative way (excluding special cases)?</t>
  </si>
  <si>
    <t>For each document conversion feature, is the accessibility information available in the source document retained in the destination document (excluding special cases)?</t>
  </si>
  <si>
    <t>Is an alternative method available for each identification or control functionality of the application that relies on the use of biological characteristics of the user?</t>
  </si>
  <si>
    <t>For each application that incorporates key repeat functionality, is the repeat adjustable (excluding special cases)?</t>
  </si>
  <si>
    <t>Documentation and accessibility features</t>
  </si>
  <si>
    <t>Does the application documentation describe the accessibility features of the application and their use?</t>
  </si>
  <si>
    <t>For each accessibility feature described in the documentation, the entire path that enables it to be activated meets the accessibility needs of the users who require it. Is this rule respected (excluding special cases)?</t>
  </si>
  <si>
    <t>The application does not interfere with the accessibility features of the platform. Is this rule respected?</t>
  </si>
  <si>
    <t>Is the application documentation accessible?</t>
  </si>
  <si>
    <t>Editing tools</t>
  </si>
  <si>
    <t>Can the editing tool be used to define the accessibility information required to create compliant content?</t>
  </si>
  <si>
    <t>Does the editing tool provide help with creating accessible content?</t>
  </si>
  <si>
    <t>Is the content generated by each content transformation accessible (excluding special cases)?</t>
  </si>
  <si>
    <t>For each accessibility error identified by an automatic or semi-automatic accessibility test, does the editing tool provide suggestions for repair?</t>
  </si>
  <si>
    <t>For each set of templates, at least one template meets the requirements of the RAWeb. Is this rule respected?</t>
  </si>
  <si>
    <t>Is each template that enables the RAWeb requirements to be met clearly identifiable?</t>
  </si>
  <si>
    <t>Support services</t>
  </si>
  <si>
    <t>Does each support service provide information relating to the accessibility features of the application described in the documentation?</t>
  </si>
  <si>
    <t>The support service meets the communication needs of people with disabilities directly or through a relay service. Is this rule respected?</t>
  </si>
  <si>
    <t>Real-time communication</t>
  </si>
  <si>
    <t>For each two-way voice communication application, is the application capable of encoding and decoding this communication with a frequency range whose upper limit is at least 7,000 Hz?</t>
  </si>
  <si>
    <t>For each real-time text communication functionality, can the messages be identified (excluding special cases)?</t>
  </si>
  <si>
    <t>For each two-way voice communication application, is a visual indicator of oral activity present?</t>
  </si>
  <si>
    <t>Does each real-time text communication application that can interact with other real-time text communication applications comply with the interoperability rules in force?</t>
  </si>
  <si>
    <t>For each application that supports real-time text (RTT) communication, the transmission delay for each input unit is 500ms or less. Is this rule respected?</t>
  </si>
  <si>
    <t>For each telecommunication application, is the identification of the party initiating a call accessible?</t>
  </si>
  <si>
    <t>For each two-way voice communication application that provides caller identification, is there a way to present this identification for sign language users?</t>
  </si>
  <si>
    <t>For each two-way voice communication application that has voice-based services, are these services usable without the need to listen or speak?</t>
  </si>
  <si>
    <t>For each two-way voice communication application that has real-time video, is the quality of the video sufficient?</t>
  </si>
  <si>
    <t>Sample evaluated</t>
  </si>
  <si>
    <t>Date:</t>
  </si>
  <si>
    <t>Auditor:</t>
  </si>
  <si>
    <t>Background:</t>
  </si>
  <si>
    <t xml:space="preserve">Application:  </t>
  </si>
  <si>
    <t xml:space="preserve">Assessed level: </t>
  </si>
  <si>
    <t>Screen no.</t>
  </si>
  <si>
    <t>Screen title</t>
  </si>
  <si>
    <t>Access path</t>
  </si>
  <si>
    <t>Comment</t>
  </si>
  <si>
    <t>Ex : Home (logged in) &gt; Settings &gt; User Profile</t>
  </si>
  <si>
    <t>Framework for evaluating the accessibility of mobile applications - EVALUATION GRID</t>
  </si>
  <si>
    <t>Instructions for use</t>
  </si>
  <si>
    <t>The grid model includes all the criteria of the framework for evaluating the accessibility of mobile applications,
The model audit grid is a working tool prior to drafting the audit report. It is intended for application designers and developers. The person in charge of the audit must therefore be precise when identifying errors, providing explanations and proposing repairs. The audit grid can be appended to a mobile application audit report.
The model grid has been drawn up for a sample of 20 screens. It does not automatically adapt to the number of screens in your sample:
- If your sample contains fewer than 20 screens, you don't need to do anything, just leave the unused tabs as they are. 
- If your sample consists of more than 20 screens, you will need to add new sheets and extend the database (adding columns and modifying calculation formulas) to accommodate the data collected in these new sheets of the workbook.</t>
  </si>
  <si>
    <r>
      <rPr>
        <b/>
        <u/>
        <sz val="12"/>
        <color rgb="FFC81A71"/>
        <rFont val="Calibri"/>
        <family val="2"/>
        <scheme val="minor"/>
      </rPr>
      <t xml:space="preserve">Step 1
</t>
    </r>
    <r>
      <rPr>
        <sz val="12"/>
        <color rgb="FF000000"/>
        <rFont val="Calibri"/>
        <family val="2"/>
        <scheme val="minor"/>
      </rPr>
      <t xml:space="preserve">
Fill in the Sample page with the titles and paths of the screens to be audited. This information will then be automatically included in each individual audit sheet (E01 - E20) as a title for the grid.
As a reminder, the mandatory screens in an audit sample are :
- the home screen ;
- the legal notices screen
- the authentication screen or process ;
- the contact screen
- the authentication screen;
- the screens that make up the application documentation,
In addition to these mandatory screens, there are a number of screens where they exist:
- at least one relevant screen for each type of service provided and any other main intended use (e.g. 1st level headings in the tree structure), including the search functionality;
- at least one relevant downloadable document, where applicable, for each type of service provided and for any other main intended use;
- the set of screens making up a process (e.g. an input form or a multi-screen transaction); examples of screens with a significantly distinct appearance or presenting a different type of content (e.g. a screen containing data tables, multimedia elements, illustrations, forms, etc.).
The selection of screens audited and their number must be representative of the online public communication service. In particular, the number of visitors per page may be taken into account when drawing up the sample.
Finally, randomly selected screens representing at least 10% of the screens in the sample described above are added.</t>
    </r>
  </si>
  <si>
    <t>Number of screens :</t>
  </si>
  <si>
    <r>
      <t>Step 2</t>
    </r>
    <r>
      <rPr>
        <sz val="12"/>
        <color rgb="FF000000"/>
        <rFont val="Calibri"/>
        <family val="2"/>
        <scheme val="minor"/>
      </rPr>
      <t xml:space="preserve">
</t>
    </r>
    <r>
      <rPr>
        <b/>
        <sz val="12"/>
        <color rgb="FF000000"/>
        <rFont val="Calibri"/>
        <family val="2"/>
        <scheme val="minor"/>
      </rPr>
      <t>Carry out the audit on the sample.</t>
    </r>
    <r>
      <rPr>
        <sz val="12"/>
        <color rgb="FF000000"/>
        <rFont val="Calibri"/>
        <family val="2"/>
        <scheme val="minor"/>
      </rPr>
      <t xml:space="preserve">
</t>
    </r>
    <r>
      <rPr>
        <b/>
        <sz val="12"/>
        <color rgb="FF000000"/>
        <rFont val="Calibri"/>
        <family val="2"/>
        <scheme val="minor"/>
      </rPr>
      <t>A criterion can have 4 different statuses:
- C: COMPLIANT</t>
    </r>
    <r>
      <rPr>
        <sz val="12"/>
        <color rgb="FF000000"/>
        <rFont val="Calibri"/>
        <family val="2"/>
        <scheme val="minor"/>
      </rPr>
      <t xml:space="preserve">. The criterion is compliant for all the elements on the screen. 
- </t>
    </r>
    <r>
      <rPr>
        <b/>
        <sz val="12"/>
        <color rgb="FF000000"/>
        <rFont val="Calibri"/>
        <family val="2"/>
        <scheme val="minor"/>
      </rPr>
      <t>NC: NOT COMPLIANT</t>
    </r>
    <r>
      <rPr>
        <sz val="12"/>
        <color rgb="FF000000"/>
        <rFont val="Calibri"/>
        <family val="2"/>
        <scheme val="minor"/>
      </rPr>
      <t xml:space="preserve">. At least one of the screen elements concerned by the criterion is not compliant. 
- </t>
    </r>
    <r>
      <rPr>
        <b/>
        <sz val="12"/>
        <color rgb="FF000000"/>
        <rFont val="Calibri"/>
        <family val="2"/>
        <scheme val="minor"/>
      </rPr>
      <t>NA: NOT APPLICABLE</t>
    </r>
    <r>
      <rPr>
        <sz val="12"/>
        <color rgb="FF000000"/>
        <rFont val="Calibri"/>
        <family val="2"/>
        <scheme val="minor"/>
      </rPr>
      <t xml:space="preserve">. Either no element in the screen concerns the criterion, or the only content that concerns the criterion is exempt, or the only content that concerns the criterion is subject to exemption and offers an accessible digital alternative. 
- </t>
    </r>
    <r>
      <rPr>
        <b/>
        <sz val="12"/>
        <color rgb="FF000000"/>
        <rFont val="Calibri"/>
        <family val="2"/>
        <scheme val="minor"/>
      </rPr>
      <t>NT: NOT TESTED</t>
    </r>
    <r>
      <rPr>
        <sz val="12"/>
        <color rgb="FF000000"/>
        <rFont val="Calibri"/>
        <family val="2"/>
        <scheme val="minor"/>
      </rPr>
      <t xml:space="preserve">. The criterion is not tested. This status is used to measure the progress of the audit.
In the </t>
    </r>
    <r>
      <rPr>
        <i/>
        <sz val="12"/>
        <color rgb="FF000000"/>
        <rFont val="Calibri"/>
        <family val="2"/>
        <scheme val="minor"/>
      </rPr>
      <t>Status</t>
    </r>
    <r>
      <rPr>
        <sz val="12"/>
        <color rgb="FF000000"/>
        <rFont val="Calibri"/>
        <family val="2"/>
        <scheme val="minor"/>
      </rPr>
      <t xml:space="preserve"> box  in the audit grids, enter one of these 4 abbreviations depending on your assessment. You will see the boxes change colour according to the status. In the "Summary" sheet, you will find a total by theme and level of your entries in the audit grids.
There is also a "Modifications to be made" box where you can make recommendations concerning the error encountered.
In the </t>
    </r>
    <r>
      <rPr>
        <b/>
        <sz val="12"/>
        <color rgb="FF000000"/>
        <rFont val="Calibri"/>
        <family val="2"/>
        <scheme val="minor"/>
      </rPr>
      <t>Derogation</t>
    </r>
    <r>
      <rPr>
        <sz val="12"/>
        <color rgb="FF000000"/>
        <rFont val="Calibri"/>
        <family val="2"/>
        <scheme val="minor"/>
      </rPr>
      <t xml:space="preserve"> column , you can indicate the derogations present on the page and by criterion. The default value is </t>
    </r>
    <r>
      <rPr>
        <b/>
        <sz val="12"/>
        <color rgb="FF000000"/>
        <rFont val="Calibri"/>
        <family val="2"/>
        <scheme val="minor"/>
      </rPr>
      <t>N</t>
    </r>
    <r>
      <rPr>
        <sz val="12"/>
        <color rgb="FF000000"/>
        <rFont val="Calibri"/>
        <family val="2"/>
        <scheme val="minor"/>
      </rPr>
      <t xml:space="preserve">, meaning that there are no derogations. If a derogation is present for a criterion, enter </t>
    </r>
    <r>
      <rPr>
        <b/>
        <sz val="12"/>
        <color rgb="FF000000"/>
        <rFont val="Calibri"/>
        <family val="2"/>
        <scheme val="minor"/>
      </rPr>
      <t>D</t>
    </r>
    <r>
      <rPr>
        <sz val="12"/>
        <color rgb="FF000000"/>
        <rFont val="Calibri"/>
        <family val="2"/>
        <scheme val="minor"/>
      </rPr>
      <t xml:space="preserve"> in the box (it will be coloured). Similarly, on the right, there is a "Comments in the event of a derogation" box in which you can explain which element you are derogating from and what the justification is. Please note: a criterion can never be waived, only the content. If you are granted a derogation, it is important to keep a record of it. The deviated content is no longer directly subject to evaluation, but the criterion can still be evaluated for the other content on the page.</t>
    </r>
  </si>
  <si>
    <t>Information structuring</t>
  </si>
  <si>
    <t>Presentation of information</t>
  </si>
  <si>
    <t>Results</t>
  </si>
  <si>
    <t>Summary</t>
  </si>
  <si>
    <t>Compliance per page</t>
  </si>
  <si>
    <t>total applicable per screen</t>
  </si>
  <si>
    <t>compliance per screen</t>
  </si>
  <si>
    <t>Do not delete page numbers.</t>
  </si>
  <si>
    <t>RAAM calculations</t>
  </si>
  <si>
    <t>RAAM criterion</t>
  </si>
  <si>
    <t>RAAM level</t>
  </si>
  <si>
    <t>Compliance for each level</t>
  </si>
  <si>
    <t>Overall compliance</t>
  </si>
  <si>
    <t>Level A</t>
  </si>
  <si>
    <t>Legal level AA</t>
  </si>
  <si>
    <t>Screen</t>
  </si>
  <si>
    <t>Path</t>
  </si>
  <si>
    <t>Order</t>
  </si>
  <si>
    <t>Status</t>
  </si>
  <si>
    <t>Derogation</t>
  </si>
  <si>
    <t>Changes to be made</t>
  </si>
  <si>
    <t>Comments on derogations</t>
  </si>
  <si>
    <t>Patch follow-up</t>
  </si>
  <si>
    <t>For each graphic element used as a CAPTCHA or as a test graphic element, does the alternative rendered by assistive technologies make it possible to identify the nature and function of the graphic element?</t>
  </si>
  <si>
    <t>For each pre-recorded video-only or synchronised time-based media with a synchronised audio description, is the description relevant?</t>
  </si>
  <si>
    <t>Is every user interface component accessible and operable by keyboard and any pointing device (excluding special cases)?</t>
  </si>
  <si>
    <t>On each screen, is the information structured by the appropriate use of headings?</t>
  </si>
  <si>
    <t>In each form, is the label of each button relevant?</t>
  </si>
  <si>
    <t>In each form, are the related form controls identified, if necessary?</t>
  </si>
  <si>
    <t>In each form, is the error management accompanied, if necessary, by suggestions of expected data types, formats or values?</t>
  </si>
  <si>
    <t>For each form that modifies or deletes data, or transmits answers to a test or examination, or whose validation has financial or legal consequences, can the data entered be modified, updated or rendered by the user?</t>
  </si>
  <si>
    <t>On each screen, is the navigation sequence consistent?</t>
  </si>
  <si>
    <t>On each screen, is the reading sequence by assistive technologies consistent?</t>
  </si>
  <si>
    <t>On each screen, are sudden change in brightness or blinking effects used correctly?</t>
  </si>
  <si>
    <t>On each screen, is each moving or blinking content controllable by the user?</t>
  </si>
  <si>
    <t>On each screen, are the features that can be activated using a complex gesture able to be activated using a simple gesture (excluding special cases)?</t>
  </si>
  <si>
    <t>Does each application that supports two-way voice communication have real-time text communication functionality?</t>
  </si>
  <si>
    <t>For each application that allows two-way voice communication and real-time text, are both modes usable simultaneously?</t>
  </si>
  <si>
    <t>Reproduction rights
This document is licensed under CC-BY 3.0 LU
You are free to:
- Reproduce, copy, publish and transmit this information
- Distribute and redistribute this information
- Adapt, modify, extract and transform this information, in particular to create derived information
- Exploit this information commercially, for example by combining it with other information, or by including it in your own product or application.
These freedoms apply subject to mentioning the authorship of the original information: its source and the date of its last update. The "re-user" may fulfil this condition in particular by indicating one or more hypertext links (URL) to this site and ensuring that its authorship is effectively acknowledged.
This acknowledgement of authorship must neither confer an official character on the re-use of this information, nor suggest any recognition or endorsement by the producer of the information, or by any other public entity, of the "re-user" or his re-use.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</si>
</sst>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font>
      <sz val="11"/>
      <color theme="1"/>
      <name val="Calibri"/>
      <family val="2"/>
      <scheme val="minor"/>
    </font>
    <font>
      <i/>
      <sz val="11"/>
      <color rgb="FF7F7F7F"/>
      <name val="Calibri"/>
      <family val="2"/>
      <scheme val="minor"/>
    </font>
    <font>
      <sz val="10"/>
      <name val="FreeSans"/>
      <family val="2"/>
    </font>
    <font>
      <b/>
      <sz val="18"/>
      <color theme="3"/>
      <name val="Calibri Light"/>
      <family val="2"/>
      <scheme val="major"/>
    </font>
    <font>
      <b/>
      <sz val="11"/>
      <color rgb="FFFFFFFF"/>
      <name val="Verdana"/>
      <family val="2"/>
    </font>
    <font>
      <sz val="11"/>
      <color rgb="FF0B1B34"/>
      <name val="Verdana"/>
      <family val="2"/>
    </font>
    <font>
      <u/>
      <sz val="11"/>
      <color theme="10"/>
      <name val="Calibri"/>
      <family val="2"/>
      <scheme val="minor"/>
    </font>
    <font>
      <u/>
      <sz val="11"/>
      <color theme="11"/>
      <name val="Calibri"/>
      <family val="2"/>
      <scheme val="minor"/>
    </font>
    <font>
      <sz val="8"/>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b/>
      <sz val="11"/>
      <color rgb="FFFFFFFF"/>
      <name val="Arial"/>
      <family val="2"/>
    </font>
    <font>
      <b/>
      <sz val="14"/>
      <color rgb="FFFFFFFF"/>
      <name val="Calibri"/>
      <family val="2"/>
      <scheme val="minor"/>
    </font>
    <font>
      <b/>
      <sz val="12"/>
      <color rgb="FFFFFFFF"/>
      <name val="Calibri"/>
      <family val="2"/>
      <scheme val="minor"/>
    </font>
    <font>
      <b/>
      <sz val="20"/>
      <color rgb="FFFFFFFF"/>
      <name val="Calibri"/>
      <family val="2"/>
      <scheme val="minor"/>
    </font>
    <font>
      <b/>
      <sz val="15"/>
      <color rgb="FFFFFFFF"/>
      <name val="Arial"/>
      <family val="2"/>
    </font>
    <font>
      <sz val="12"/>
      <color rgb="FF000000"/>
      <name val="Calibri"/>
      <family val="2"/>
      <scheme val="minor"/>
    </font>
    <font>
      <b/>
      <sz val="12"/>
      <color rgb="FF000000"/>
      <name val="Calibri"/>
      <family val="2"/>
      <scheme val="minor"/>
    </font>
    <font>
      <b/>
      <u/>
      <sz val="12"/>
      <color rgb="FFC81A71"/>
      <name val="Calibri"/>
      <family val="2"/>
      <scheme val="minor"/>
    </font>
    <font>
      <b/>
      <sz val="9"/>
      <color rgb="FFFFFFFF"/>
      <name val="Calibri"/>
      <family val="2"/>
      <scheme val="minor"/>
    </font>
    <font>
      <i/>
      <sz val="12"/>
      <color rgb="FF000000"/>
      <name val="Calibri"/>
      <family val="2"/>
      <scheme val="minor"/>
    </font>
    <font>
      <sz val="11"/>
      <color rgb="FFFFFFFF"/>
      <name val="Calibri"/>
      <family val="2"/>
      <scheme val="minor"/>
    </font>
    <font>
      <b/>
      <sz val="13"/>
      <name val="Calibri"/>
      <family val="2"/>
      <scheme val="minor"/>
    </font>
    <font>
      <sz val="9"/>
      <name val="Calibri"/>
      <family val="2"/>
      <scheme val="minor"/>
    </font>
    <font>
      <b/>
      <sz val="10"/>
      <color rgb="FF108670"/>
      <name val="Calibri"/>
      <family val="2"/>
      <scheme val="minor"/>
    </font>
    <font>
      <b/>
      <sz val="10"/>
      <color rgb="FFB7293C"/>
      <name val="Calibri"/>
      <family val="2"/>
      <scheme val="minor"/>
    </font>
    <font>
      <b/>
      <sz val="10"/>
      <color theme="1" tint="0.499984740745262"/>
      <name val="Calibri"/>
      <family val="2"/>
      <scheme val="minor"/>
    </font>
    <font>
      <b/>
      <sz val="10"/>
      <name val="Calibri"/>
      <family val="2"/>
      <scheme val="minor"/>
    </font>
    <font>
      <b/>
      <sz val="10"/>
      <color theme="0"/>
      <name val="Calibri"/>
      <family val="2"/>
      <scheme val="minor"/>
    </font>
    <font>
      <b/>
      <sz val="10"/>
      <color rgb="FF0B1B34"/>
      <name val="Calibri"/>
      <family val="2"/>
      <scheme val="minor"/>
    </font>
    <font>
      <sz val="10"/>
      <color rgb="FF0B1B34"/>
      <name val="Calibri"/>
      <family val="2"/>
      <scheme val="minor"/>
    </font>
    <font>
      <b/>
      <sz val="14"/>
      <color rgb="FF0B1B34"/>
      <name val="Calibri"/>
      <family val="2"/>
      <scheme val="minor"/>
    </font>
    <font>
      <sz val="11"/>
      <color rgb="FF0B1B34"/>
      <name val="Calibri"/>
      <family val="2"/>
      <scheme val="minor"/>
    </font>
    <font>
      <b/>
      <sz val="11"/>
      <color rgb="FFFFFFFF"/>
      <name val="Calibri"/>
      <family val="2"/>
      <scheme val="minor"/>
    </font>
    <font>
      <b/>
      <sz val="8"/>
      <color rgb="FFFFFFFF"/>
      <name val="Calibri"/>
      <family val="2"/>
      <scheme val="minor"/>
    </font>
    <font>
      <sz val="8"/>
      <color theme="0"/>
      <name val="Calibri"/>
      <family val="2"/>
      <scheme val="minor"/>
    </font>
    <font>
      <sz val="8"/>
      <color rgb="FFFFFFFF"/>
      <name val="Calibri"/>
      <family val="2"/>
      <scheme val="minor"/>
    </font>
    <font>
      <sz val="8"/>
      <color rgb="FF0B1B34"/>
      <name val="Calibri"/>
      <family val="2"/>
      <scheme val="minor"/>
    </font>
    <font>
      <sz val="10"/>
      <color rgb="FF333333"/>
      <name val="Calibri"/>
      <family val="2"/>
      <scheme val="minor"/>
    </font>
    <font>
      <sz val="10"/>
      <name val="Calibri"/>
      <family val="2"/>
      <scheme val="minor"/>
    </font>
    <font>
      <i/>
      <sz val="10"/>
      <name val="Calibri"/>
      <family val="2"/>
      <scheme val="minor"/>
    </font>
    <font>
      <sz val="10"/>
      <color rgb="FFFFFFFF"/>
      <name val="Calibri"/>
      <family val="2"/>
      <scheme val="minor"/>
    </font>
    <font>
      <sz val="8"/>
      <color theme="0"/>
      <name val="Calibri "/>
    </font>
    <font>
      <b/>
      <sz val="10"/>
      <color rgb="FF0B1B34"/>
      <name val="Calibri "/>
    </font>
    <font>
      <sz val="11"/>
      <color rgb="FFE3EBF2"/>
      <name val="Calibri "/>
    </font>
    <font>
      <sz val="11"/>
      <color theme="1"/>
      <name val="Calibri "/>
    </font>
    <font>
      <b/>
      <sz val="10"/>
      <color theme="1"/>
      <name val="Calibri "/>
    </font>
    <font>
      <sz val="8"/>
      <color rgb="FFFFFFFF"/>
      <name val="Calibri "/>
    </font>
    <font>
      <sz val="8"/>
      <color theme="1"/>
      <name val="Calibri "/>
    </font>
    <font>
      <sz val="8"/>
      <name val="Calibri "/>
    </font>
  </fonts>
  <fills count="14">
    <fill>
      <patternFill patternType="none"/>
    </fill>
    <fill>
      <patternFill patternType="gray125"/>
    </fill>
    <fill>
      <patternFill patternType="solid">
        <fgColor rgb="FFEEEEEE"/>
        <bgColor rgb="FFFFFFFF"/>
      </patternFill>
    </fill>
    <fill>
      <patternFill patternType="solid">
        <fgColor rgb="FF31486E"/>
        <bgColor rgb="FFDE1B3E"/>
      </patternFill>
    </fill>
    <fill>
      <patternFill patternType="solid">
        <fgColor rgb="FFB7293C"/>
        <bgColor indexed="64"/>
      </patternFill>
    </fill>
    <fill>
      <patternFill patternType="solid">
        <fgColor rgb="FF108670"/>
        <bgColor indexed="64"/>
      </patternFill>
    </fill>
    <fill>
      <patternFill patternType="solid">
        <fgColor theme="0" tint="-0.14999847407452621"/>
        <bgColor indexed="64"/>
      </patternFill>
    </fill>
    <fill>
      <patternFill patternType="solid">
        <fgColor rgb="FF004774"/>
        <bgColor indexed="64"/>
      </patternFill>
    </fill>
    <fill>
      <patternFill patternType="solid">
        <fgColor rgb="FF004774"/>
        <bgColor rgb="FF0066CC"/>
      </patternFill>
    </fill>
    <fill>
      <patternFill patternType="solid">
        <fgColor rgb="FF004774"/>
        <bgColor rgb="FFDE1B3E"/>
      </patternFill>
    </fill>
    <fill>
      <patternFill patternType="solid">
        <fgColor rgb="FFE8EAED"/>
        <bgColor indexed="64"/>
      </patternFill>
    </fill>
    <fill>
      <patternFill patternType="solid">
        <fgColor rgb="FFC81A71"/>
        <bgColor rgb="FFDE1B3E"/>
      </patternFill>
    </fill>
    <fill>
      <patternFill patternType="solid">
        <fgColor rgb="FF2D77D0"/>
        <bgColor rgb="FF0066CC"/>
      </patternFill>
    </fill>
    <fill>
      <patternFill patternType="solid">
        <fgColor rgb="FF004774"/>
        <bgColor rgb="FF2D77D0"/>
      </patternFill>
    </fill>
  </fills>
  <borders count="36">
    <border>
      <left/>
      <right/>
      <top/>
      <bottom/>
      <diagonal/>
    </border>
    <border>
      <left style="hair">
        <color auto="1"/>
      </left>
      <right style="hair">
        <color auto="1"/>
      </right>
      <top style="hair">
        <color auto="1"/>
      </top>
      <bottom style="hair">
        <color auto="1"/>
      </bottom>
      <diagonal/>
    </border>
    <border>
      <left/>
      <right/>
      <top/>
      <bottom style="hair">
        <color auto="1"/>
      </bottom>
      <diagonal/>
    </border>
    <border>
      <left style="thin">
        <color theme="2"/>
      </left>
      <right style="thin">
        <color theme="2"/>
      </right>
      <top style="thin">
        <color theme="2"/>
      </top>
      <bottom style="thin">
        <color theme="2"/>
      </bottom>
      <diagonal/>
    </border>
    <border>
      <left/>
      <right/>
      <top/>
      <bottom style="thin">
        <color auto="1"/>
      </bottom>
      <diagonal/>
    </border>
    <border>
      <left/>
      <right/>
      <top/>
      <bottom style="thin">
        <color theme="0"/>
      </bottom>
      <diagonal/>
    </border>
    <border>
      <left/>
      <right style="hair">
        <color auto="1"/>
      </right>
      <top/>
      <bottom/>
      <diagonal/>
    </border>
    <border>
      <left/>
      <right/>
      <top style="thin">
        <color rgb="FF31486E"/>
      </top>
      <bottom/>
      <diagonal/>
    </border>
    <border>
      <left/>
      <right/>
      <top style="thin">
        <color theme="0"/>
      </top>
      <bottom style="thin">
        <color rgb="FF31486E"/>
      </bottom>
      <diagonal/>
    </border>
    <border>
      <left/>
      <right style="thin">
        <color rgb="FF31486E"/>
      </right>
      <top/>
      <bottom/>
      <diagonal/>
    </border>
    <border>
      <left style="thin">
        <color rgb="FF31486E"/>
      </left>
      <right/>
      <top style="thin">
        <color rgb="FF31486E"/>
      </top>
      <bottom/>
      <diagonal/>
    </border>
    <border>
      <left/>
      <right style="thin">
        <color rgb="FF31486E"/>
      </right>
      <top style="thin">
        <color rgb="FF31486E"/>
      </top>
      <bottom/>
      <diagonal/>
    </border>
    <border>
      <left style="thin">
        <color rgb="FF31486E"/>
      </left>
      <right/>
      <top/>
      <bottom/>
      <diagonal/>
    </border>
    <border>
      <left/>
      <right style="thin">
        <color rgb="FF31486E"/>
      </right>
      <top/>
      <bottom style="thin">
        <color auto="1"/>
      </bottom>
      <diagonal/>
    </border>
    <border>
      <left/>
      <right style="thin">
        <color theme="2"/>
      </right>
      <top style="thin">
        <color theme="2"/>
      </top>
      <bottom style="thin">
        <color theme="2"/>
      </bottom>
      <diagonal/>
    </border>
    <border>
      <left style="hair">
        <color auto="1"/>
      </left>
      <right/>
      <top style="hair">
        <color auto="1"/>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style="thin">
        <color rgb="FF31486E"/>
      </left>
      <right/>
      <top/>
      <bottom style="thin">
        <color indexed="64"/>
      </bottom>
      <diagonal/>
    </border>
    <border>
      <left style="hair">
        <color auto="1"/>
      </left>
      <right style="thin">
        <color indexed="64"/>
      </right>
      <top style="hair">
        <color auto="1"/>
      </top>
      <bottom style="hair">
        <color auto="1"/>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medium">
        <color auto="1"/>
      </left>
      <right/>
      <top style="hair">
        <color auto="1"/>
      </top>
      <bottom style="hair">
        <color auto="1"/>
      </bottom>
      <diagonal/>
    </border>
    <border>
      <left style="hair">
        <color auto="1"/>
      </left>
      <right/>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12">
    <xf numFmtId="0" fontId="0" fillId="0" borderId="0"/>
    <xf numFmtId="0" fontId="1" fillId="0" borderId="0" applyNumberFormat="0" applyFill="0" applyBorder="0" applyAlignment="0" applyProtection="0"/>
    <xf numFmtId="0" fontId="2" fillId="2" borderId="0" applyBorder="0" applyAlignment="0" applyProtection="0"/>
    <xf numFmtId="0" fontId="3" fillId="0" borderId="0" applyNumberFormat="0" applyFill="0" applyBorder="0" applyAlignment="0" applyProtection="0"/>
    <xf numFmtId="0" fontId="4" fillId="3" borderId="0">
      <alignment horizontal="center" vertical="center" wrapText="1"/>
    </xf>
    <xf numFmtId="0" fontId="5" fillId="0" borderId="1">
      <alignment vertical="center" wrapText="1"/>
    </xf>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9" fontId="9" fillId="0" borderId="0" applyFont="0" applyFill="0" applyBorder="0" applyAlignment="0" applyProtection="0"/>
    <xf numFmtId="0" fontId="12" fillId="11" borderId="0" applyBorder="0" applyProtection="0">
      <alignment horizontal="center" vertical="center"/>
    </xf>
  </cellStyleXfs>
  <cellXfs count="160">
    <xf numFmtId="0" fontId="0" fillId="0" borderId="0" xfId="0"/>
    <xf numFmtId="0" fontId="0" fillId="0" borderId="0" xfId="0" applyFont="1" applyAlignment="1">
      <alignment horizontal="center" vertical="center" wrapText="1"/>
    </xf>
    <xf numFmtId="0" fontId="0" fillId="0" borderId="0" xfId="0"/>
    <xf numFmtId="10" fontId="0" fillId="0" borderId="0" xfId="10" applyNumberFormat="1" applyFont="1"/>
    <xf numFmtId="0" fontId="10" fillId="0" borderId="0" xfId="0" applyFont="1" applyAlignment="1">
      <alignment wrapText="1"/>
    </xf>
    <xf numFmtId="0" fontId="10" fillId="6" borderId="0" xfId="0" applyFont="1" applyFill="1" applyAlignment="1">
      <alignment wrapText="1"/>
    </xf>
    <xf numFmtId="0" fontId="11" fillId="0" borderId="0" xfId="0" applyFont="1" applyAlignment="1">
      <alignment horizontal="left" vertical="center" wrapText="1"/>
    </xf>
    <xf numFmtId="0" fontId="11" fillId="0" borderId="0" xfId="0" applyFont="1"/>
    <xf numFmtId="0" fontId="11" fillId="0" borderId="0" xfId="0" applyFont="1" applyAlignment="1">
      <alignment horizontal="center" vertical="center" wrapText="1"/>
    </xf>
    <xf numFmtId="0" fontId="0" fillId="0" borderId="0" xfId="0" applyFont="1"/>
    <xf numFmtId="0" fontId="20" fillId="12" borderId="1" xfId="0" applyFont="1" applyFill="1" applyBorder="1" applyAlignment="1">
      <alignment horizontal="right" vertical="center"/>
    </xf>
    <xf numFmtId="0" fontId="20" fillId="12" borderId="1" xfId="0" applyFont="1" applyFill="1" applyBorder="1" applyAlignment="1">
      <alignment horizontal="left" vertical="center"/>
    </xf>
    <xf numFmtId="0" fontId="10" fillId="0" borderId="0" xfId="0" applyFont="1" applyAlignment="1">
      <alignment horizontal="center"/>
    </xf>
    <xf numFmtId="1" fontId="10" fillId="0" borderId="35" xfId="0" applyNumberFormat="1" applyFont="1" applyBorder="1" applyAlignment="1">
      <alignment vertical="top" wrapText="1"/>
    </xf>
    <xf numFmtId="0" fontId="9" fillId="0" borderId="0" xfId="0" applyFont="1"/>
    <xf numFmtId="0" fontId="9" fillId="0" borderId="0" xfId="0" applyFont="1" applyAlignment="1">
      <alignment vertical="center"/>
    </xf>
    <xf numFmtId="0" fontId="22" fillId="9" borderId="7" xfId="4" applyFont="1" applyFill="1" applyBorder="1" applyAlignment="1">
      <alignment horizontal="center" vertical="center" wrapText="1"/>
    </xf>
    <xf numFmtId="0" fontId="22" fillId="9" borderId="11" xfId="4" applyFont="1" applyFill="1" applyBorder="1" applyAlignment="1">
      <alignment horizontal="center" vertical="center" wrapText="1"/>
    </xf>
    <xf numFmtId="0" fontId="22" fillId="9" borderId="0" xfId="4" applyFont="1" applyFill="1" applyBorder="1" applyAlignment="1">
      <alignment horizontal="center" vertical="center" wrapText="1"/>
    </xf>
    <xf numFmtId="0" fontId="22" fillId="0" borderId="0" xfId="4" applyFont="1" applyFill="1" applyBorder="1" applyAlignment="1">
      <alignment vertical="center" wrapText="1"/>
    </xf>
    <xf numFmtId="0" fontId="22" fillId="9" borderId="12" xfId="4" applyFont="1" applyFill="1" applyBorder="1" applyAlignment="1">
      <alignment horizontal="left" vertical="center" wrapText="1"/>
    </xf>
    <xf numFmtId="0" fontId="24" fillId="0" borderId="4" xfId="0" applyFont="1" applyFill="1" applyBorder="1" applyAlignment="1">
      <alignment horizontal="left" vertical="center"/>
    </xf>
    <xf numFmtId="0" fontId="25" fillId="0" borderId="4" xfId="0" applyFont="1" applyFill="1" applyBorder="1" applyAlignment="1">
      <alignment horizontal="center" vertical="center"/>
    </xf>
    <xf numFmtId="0" fontId="26" fillId="0" borderId="4" xfId="0" applyFont="1" applyFill="1" applyBorder="1" applyAlignment="1">
      <alignment horizontal="center" vertical="center"/>
    </xf>
    <xf numFmtId="0" fontId="27" fillId="0" borderId="4" xfId="0" applyFont="1" applyFill="1" applyBorder="1" applyAlignment="1">
      <alignment horizontal="center" vertical="center"/>
    </xf>
    <xf numFmtId="10" fontId="28" fillId="0" borderId="13" xfId="0" applyNumberFormat="1" applyFont="1" applyBorder="1" applyAlignment="1">
      <alignment horizontal="center" vertical="center"/>
    </xf>
    <xf numFmtId="1" fontId="9" fillId="0" borderId="35" xfId="0" applyNumberFormat="1" applyFont="1" applyBorder="1" applyAlignment="1">
      <alignment horizontal="center" vertical="center" wrapText="1"/>
    </xf>
    <xf numFmtId="10" fontId="9" fillId="0" borderId="35" xfId="0" applyNumberFormat="1" applyFont="1" applyBorder="1" applyAlignment="1">
      <alignment horizontal="center"/>
    </xf>
    <xf numFmtId="0" fontId="24" fillId="0" borderId="34" xfId="0" applyFont="1" applyFill="1" applyBorder="1" applyAlignment="1">
      <alignment horizontal="left" vertical="center"/>
    </xf>
    <xf numFmtId="0" fontId="30" fillId="2" borderId="1" xfId="0" applyFont="1" applyFill="1" applyBorder="1" applyAlignment="1">
      <alignment horizontal="center"/>
    </xf>
    <xf numFmtId="0" fontId="30" fillId="2" borderId="20" xfId="0" applyFont="1" applyFill="1" applyBorder="1" applyAlignment="1">
      <alignment horizontal="center"/>
    </xf>
    <xf numFmtId="10" fontId="25" fillId="0" borderId="1" xfId="0" applyNumberFormat="1" applyFont="1" applyBorder="1" applyAlignment="1">
      <alignment horizontal="center"/>
    </xf>
    <xf numFmtId="10" fontId="26" fillId="0" borderId="20" xfId="0" applyNumberFormat="1" applyFont="1" applyBorder="1" applyAlignment="1">
      <alignment horizontal="center"/>
    </xf>
    <xf numFmtId="10" fontId="25" fillId="0" borderId="21" xfId="0" applyNumberFormat="1" applyFont="1" applyBorder="1" applyAlignment="1">
      <alignment horizontal="center"/>
    </xf>
    <xf numFmtId="10" fontId="26" fillId="0" borderId="22" xfId="0" applyNumberFormat="1" applyFont="1" applyBorder="1" applyAlignment="1">
      <alignment horizontal="center"/>
    </xf>
    <xf numFmtId="0" fontId="31" fillId="0" borderId="0" xfId="0" applyFont="1" applyBorder="1" applyAlignment="1">
      <alignment vertical="top" wrapText="1"/>
    </xf>
    <xf numFmtId="0" fontId="32" fillId="0" borderId="0" xfId="0" applyFont="1" applyAlignment="1">
      <alignment vertical="center"/>
    </xf>
    <xf numFmtId="0" fontId="33" fillId="0" borderId="0" xfId="0" applyFont="1" applyAlignment="1">
      <alignment vertical="center"/>
    </xf>
    <xf numFmtId="0" fontId="9" fillId="0" borderId="0" xfId="0" applyFont="1" applyAlignment="1">
      <alignment horizontal="center" vertical="center"/>
    </xf>
    <xf numFmtId="0" fontId="9" fillId="0" borderId="0" xfId="0" applyFont="1" applyAlignment="1">
      <alignment horizontal="center"/>
    </xf>
    <xf numFmtId="10" fontId="33" fillId="0" borderId="13" xfId="0" applyNumberFormat="1" applyFont="1" applyBorder="1" applyAlignment="1">
      <alignment horizontal="center"/>
    </xf>
    <xf numFmtId="0" fontId="32" fillId="0" borderId="0" xfId="0" applyFont="1" applyAlignment="1">
      <alignment horizontal="center" vertical="center"/>
    </xf>
    <xf numFmtId="0" fontId="33" fillId="0" borderId="0" xfId="0" applyFont="1" applyAlignment="1">
      <alignment horizontal="center" vertical="center"/>
    </xf>
    <xf numFmtId="9" fontId="9" fillId="0" borderId="0" xfId="0" applyNumberFormat="1" applyFont="1" applyBorder="1" applyAlignment="1">
      <alignment vertical="top" wrapText="1"/>
    </xf>
    <xf numFmtId="0" fontId="30" fillId="0" borderId="1" xfId="5" applyFont="1" applyAlignment="1">
      <alignment horizontal="left" vertical="center" wrapText="1" indent="1"/>
    </xf>
    <xf numFmtId="0" fontId="28" fillId="0" borderId="0" xfId="0" applyFont="1" applyAlignment="1">
      <alignment horizontal="left" vertical="center" wrapText="1"/>
    </xf>
    <xf numFmtId="0" fontId="34" fillId="9" borderId="0" xfId="4" applyFont="1" applyFill="1">
      <alignment horizontal="center" vertical="center" wrapText="1"/>
    </xf>
    <xf numFmtId="0" fontId="33" fillId="0" borderId="1" xfId="5" applyFont="1" applyAlignment="1">
      <alignment horizontal="left" vertical="center" wrapText="1" indent="1"/>
    </xf>
    <xf numFmtId="0" fontId="9" fillId="0" borderId="1" xfId="0" applyFont="1" applyBorder="1" applyAlignment="1">
      <alignment horizontal="left" vertical="center"/>
    </xf>
    <xf numFmtId="0" fontId="9" fillId="0" borderId="0" xfId="0" applyFont="1" applyAlignment="1">
      <alignment wrapText="1"/>
    </xf>
    <xf numFmtId="0" fontId="36" fillId="9" borderId="8" xfId="4" applyFont="1" applyFill="1" applyBorder="1">
      <alignment horizontal="center" vertical="center" wrapText="1"/>
    </xf>
    <xf numFmtId="0" fontId="37" fillId="9" borderId="6" xfId="4" applyFont="1" applyFill="1" applyBorder="1" applyProtection="1">
      <alignment horizontal="center" vertical="center" wrapText="1"/>
      <protection locked="0"/>
    </xf>
    <xf numFmtId="0" fontId="8" fillId="0" borderId="0" xfId="0" applyFont="1" applyAlignment="1">
      <alignment horizontal="left" vertical="center" wrapText="1"/>
    </xf>
    <xf numFmtId="0" fontId="9" fillId="0" borderId="0" xfId="0" applyFont="1" applyAlignment="1">
      <alignment horizontal="left"/>
    </xf>
    <xf numFmtId="0" fontId="37" fillId="9" borderId="0" xfId="4" applyFont="1" applyFill="1" applyProtection="1">
      <alignment horizontal="center" vertical="center" wrapText="1"/>
      <protection locked="0"/>
    </xf>
    <xf numFmtId="0" fontId="8" fillId="0" borderId="0" xfId="0" applyFont="1" applyFill="1" applyAlignment="1">
      <alignment horizontal="left" vertical="center" wrapText="1"/>
    </xf>
    <xf numFmtId="0" fontId="9" fillId="0" borderId="0" xfId="0" applyFont="1" applyFill="1" applyAlignment="1">
      <alignment horizontal="left"/>
    </xf>
    <xf numFmtId="0" fontId="9" fillId="0" borderId="0" xfId="0" applyFont="1" applyAlignment="1">
      <alignment horizontal="left" vertical="center" wrapText="1"/>
    </xf>
    <xf numFmtId="0" fontId="28" fillId="0" borderId="0" xfId="0" applyFont="1" applyAlignment="1">
      <alignment horizontal="center" vertical="center" wrapText="1"/>
    </xf>
    <xf numFmtId="0" fontId="9" fillId="0" borderId="0" xfId="0" applyFont="1" applyAlignment="1">
      <alignment horizontal="center" vertical="center" wrapText="1"/>
    </xf>
    <xf numFmtId="0" fontId="8" fillId="0" borderId="0" xfId="0" applyFont="1" applyAlignment="1">
      <alignment horizontal="center" wrapText="1"/>
    </xf>
    <xf numFmtId="0" fontId="8" fillId="0" borderId="0" xfId="0" applyFont="1" applyAlignment="1">
      <alignment horizontal="center" vertical="center" wrapText="1"/>
    </xf>
    <xf numFmtId="0" fontId="35" fillId="9" borderId="0" xfId="4" applyFont="1" applyFill="1">
      <alignment horizontal="center" vertical="center" wrapText="1"/>
    </xf>
    <xf numFmtId="0" fontId="35" fillId="9" borderId="0" xfId="4" applyFont="1" applyFill="1" applyAlignment="1">
      <alignment horizontal="center" vertical="center" wrapText="1"/>
    </xf>
    <xf numFmtId="0" fontId="8" fillId="0" borderId="14" xfId="0" applyFont="1" applyBorder="1" applyAlignment="1">
      <alignment horizontal="center" vertical="center" wrapText="1"/>
    </xf>
    <xf numFmtId="0" fontId="8" fillId="0" borderId="3" xfId="0" applyFont="1" applyBorder="1" applyAlignment="1">
      <alignment horizontal="center" vertical="center" wrapText="1"/>
    </xf>
    <xf numFmtId="0" fontId="38" fillId="0" borderId="1" xfId="0" applyFont="1" applyBorder="1" applyAlignment="1">
      <alignment horizontal="center" vertical="center" wrapText="1"/>
    </xf>
    <xf numFmtId="0" fontId="0" fillId="0" borderId="0" xfId="0" applyFont="1" applyAlignment="1">
      <alignment horizontal="left" vertical="center" wrapText="1"/>
    </xf>
    <xf numFmtId="0" fontId="38" fillId="0" borderId="1" xfId="0" applyFont="1" applyBorder="1" applyAlignment="1">
      <alignment horizontal="left" vertical="center" wrapText="1"/>
    </xf>
    <xf numFmtId="0" fontId="0" fillId="0" borderId="0" xfId="0" applyFont="1" applyAlignment="1">
      <alignment horizontal="center"/>
    </xf>
    <xf numFmtId="0" fontId="39" fillId="0" borderId="0" xfId="0" applyFont="1"/>
    <xf numFmtId="0" fontId="28" fillId="0" borderId="0" xfId="0" applyFont="1" applyAlignment="1">
      <alignment wrapText="1"/>
    </xf>
    <xf numFmtId="0" fontId="40" fillId="0" borderId="0" xfId="0" applyFont="1" applyAlignment="1">
      <alignment wrapText="1"/>
    </xf>
    <xf numFmtId="0" fontId="40" fillId="0" borderId="0" xfId="0" applyFont="1"/>
    <xf numFmtId="0" fontId="41" fillId="0" borderId="0" xfId="0" applyFont="1"/>
    <xf numFmtId="0" fontId="40" fillId="0" borderId="0" xfId="0" applyFont="1" applyAlignment="1">
      <alignment horizontal="center"/>
    </xf>
    <xf numFmtId="0" fontId="40" fillId="0" borderId="26" xfId="0" applyFont="1" applyBorder="1"/>
    <xf numFmtId="0" fontId="40" fillId="0" borderId="27" xfId="0" applyFont="1" applyBorder="1"/>
    <xf numFmtId="0" fontId="40" fillId="0" borderId="28" xfId="0" applyFont="1" applyBorder="1"/>
    <xf numFmtId="0" fontId="40" fillId="0" borderId="29" xfId="0" applyFont="1" applyBorder="1"/>
    <xf numFmtId="0" fontId="40" fillId="0" borderId="0" xfId="0" applyFont="1" applyBorder="1"/>
    <xf numFmtId="0" fontId="40" fillId="0" borderId="30" xfId="0" applyFont="1" applyBorder="1"/>
    <xf numFmtId="0" fontId="28" fillId="0" borderId="1" xfId="0" applyFont="1" applyBorder="1" applyAlignment="1">
      <alignment horizontal="center"/>
    </xf>
    <xf numFmtId="0" fontId="40" fillId="0" borderId="1" xfId="0" applyFont="1" applyBorder="1" applyAlignment="1">
      <alignment horizontal="center"/>
    </xf>
    <xf numFmtId="0" fontId="40" fillId="0" borderId="1" xfId="0" applyFont="1" applyBorder="1" applyAlignment="1">
      <alignment horizontal="right"/>
    </xf>
    <xf numFmtId="0" fontId="28" fillId="0" borderId="0" xfId="0" applyFont="1" applyAlignment="1">
      <alignment horizontal="center"/>
    </xf>
    <xf numFmtId="2" fontId="28" fillId="0" borderId="0" xfId="0" applyNumberFormat="1" applyFont="1" applyAlignment="1">
      <alignment horizontal="center"/>
    </xf>
    <xf numFmtId="0" fontId="40" fillId="0" borderId="31" xfId="0" applyFont="1" applyBorder="1"/>
    <xf numFmtId="0" fontId="40" fillId="0" borderId="32" xfId="0" applyFont="1" applyBorder="1"/>
    <xf numFmtId="0" fontId="40" fillId="0" borderId="33" xfId="0" applyFont="1" applyBorder="1"/>
    <xf numFmtId="9" fontId="40" fillId="0" borderId="0" xfId="10" applyFont="1" applyAlignment="1">
      <alignment horizontal="center"/>
    </xf>
    <xf numFmtId="10" fontId="28" fillId="0" borderId="1" xfId="0" applyNumberFormat="1" applyFont="1" applyBorder="1" applyAlignment="1">
      <alignment horizontal="center"/>
    </xf>
    <xf numFmtId="0" fontId="40" fillId="0" borderId="0" xfId="0" applyFont="1" applyAlignment="1">
      <alignment horizontal="left"/>
    </xf>
    <xf numFmtId="10" fontId="0" fillId="0" borderId="0" xfId="0" applyNumberFormat="1" applyFont="1"/>
    <xf numFmtId="10" fontId="40" fillId="0" borderId="0" xfId="0" applyNumberFormat="1" applyFont="1" applyAlignment="1">
      <alignment horizontal="center"/>
    </xf>
    <xf numFmtId="2" fontId="40" fillId="0" borderId="0" xfId="0" applyNumberFormat="1" applyFont="1" applyAlignment="1">
      <alignment horizontal="center"/>
    </xf>
    <xf numFmtId="0" fontId="45" fillId="10" borderId="6" xfId="0" applyFont="1" applyFill="1" applyBorder="1" applyAlignment="1">
      <alignment horizontal="left" vertical="center" wrapText="1"/>
    </xf>
    <xf numFmtId="0" fontId="46" fillId="0" borderId="0" xfId="0" applyFont="1"/>
    <xf numFmtId="0" fontId="46" fillId="10" borderId="16" xfId="0" applyFont="1" applyFill="1" applyBorder="1" applyAlignment="1">
      <alignment horizontal="left" vertical="center" wrapText="1"/>
    </xf>
    <xf numFmtId="0" fontId="46" fillId="0" borderId="0" xfId="0" applyFont="1" applyAlignment="1">
      <alignment horizontal="left" vertical="center" wrapText="1"/>
    </xf>
    <xf numFmtId="0" fontId="48" fillId="8" borderId="1" xfId="1" applyFont="1" applyFill="1" applyBorder="1" applyAlignment="1">
      <alignment horizontal="center" vertical="center" textRotation="90" wrapText="1"/>
    </xf>
    <xf numFmtId="0" fontId="48" fillId="8" borderId="1" xfId="1" applyFont="1" applyFill="1" applyBorder="1" applyAlignment="1">
      <alignment horizontal="center" vertical="center" wrapText="1"/>
    </xf>
    <xf numFmtId="0" fontId="49" fillId="0" borderId="0" xfId="0" applyFont="1" applyAlignment="1">
      <alignment horizontal="left" vertical="center" wrapText="1"/>
    </xf>
    <xf numFmtId="0" fontId="50" fillId="0" borderId="1" xfId="0" applyFont="1" applyBorder="1" applyAlignment="1">
      <alignment horizontal="center" vertical="center" wrapText="1"/>
    </xf>
    <xf numFmtId="0" fontId="50" fillId="0" borderId="1" xfId="0" applyFont="1" applyBorder="1" applyAlignment="1">
      <alignment horizontal="left" vertical="center" wrapText="1"/>
    </xf>
    <xf numFmtId="0" fontId="46" fillId="0" borderId="1" xfId="0" applyFont="1" applyBorder="1" applyAlignment="1">
      <alignment horizontal="left" vertical="center" wrapText="1"/>
    </xf>
    <xf numFmtId="0" fontId="46" fillId="0" borderId="1" xfId="0" applyFont="1" applyBorder="1" applyAlignment="1">
      <alignment horizontal="center" vertical="center" wrapText="1"/>
    </xf>
    <xf numFmtId="0" fontId="50" fillId="0" borderId="15" xfId="0" applyFont="1" applyBorder="1" applyAlignment="1">
      <alignment horizontal="left" vertical="center" wrapText="1"/>
    </xf>
    <xf numFmtId="0" fontId="49" fillId="0" borderId="1" xfId="0" applyFont="1" applyBorder="1" applyAlignment="1">
      <alignment horizontal="left" vertical="center" wrapText="1"/>
    </xf>
    <xf numFmtId="0" fontId="49" fillId="0" borderId="0" xfId="0" applyFont="1" applyAlignment="1">
      <alignment wrapText="1"/>
    </xf>
    <xf numFmtId="0" fontId="46" fillId="0" borderId="0" xfId="0" applyFont="1" applyAlignment="1">
      <alignment horizontal="center" vertical="center" wrapText="1"/>
    </xf>
    <xf numFmtId="0" fontId="49" fillId="0" borderId="1" xfId="0" applyFont="1" applyBorder="1" applyAlignment="1">
      <alignment wrapText="1"/>
    </xf>
    <xf numFmtId="0" fontId="37" fillId="9" borderId="0" xfId="4" applyFont="1" applyFill="1">
      <alignment horizontal="center" vertical="center" wrapText="1"/>
    </xf>
    <xf numFmtId="0" fontId="22" fillId="9" borderId="0" xfId="4" applyFont="1" applyFill="1">
      <alignment horizontal="center" vertical="center" wrapText="1"/>
    </xf>
    <xf numFmtId="0" fontId="0" fillId="0" borderId="0" xfId="0" applyAlignment="1">
      <alignment wrapText="1"/>
    </xf>
    <xf numFmtId="0" fontId="19" fillId="0" borderId="0" xfId="0" applyFont="1" applyAlignment="1">
      <alignment horizontal="left" vertical="top" wrapText="1"/>
    </xf>
    <xf numFmtId="0" fontId="0" fillId="0" borderId="0" xfId="0" applyAlignment="1">
      <alignment horizontal="left" vertical="center" wrapText="1"/>
    </xf>
    <xf numFmtId="0" fontId="0" fillId="0" borderId="0" xfId="0" applyAlignment="1">
      <alignment horizontal="center"/>
    </xf>
    <xf numFmtId="0" fontId="13" fillId="11" borderId="0" xfId="11" applyFont="1" applyAlignment="1" applyProtection="1">
      <alignment horizontal="center" vertical="center" wrapText="1"/>
    </xf>
    <xf numFmtId="0" fontId="14" fillId="11" borderId="0" xfId="11" applyFont="1" applyAlignment="1" applyProtection="1">
      <alignment horizontal="center" vertical="center" wrapText="1"/>
    </xf>
    <xf numFmtId="0" fontId="15" fillId="11" borderId="0" xfId="11" applyFont="1" applyProtection="1">
      <alignment horizontal="center" vertical="center"/>
    </xf>
    <xf numFmtId="0" fontId="16" fillId="11" borderId="0" xfId="11" applyFont="1" applyProtection="1">
      <alignment horizontal="center" vertical="center"/>
    </xf>
    <xf numFmtId="0" fontId="0" fillId="10" borderId="0" xfId="0" applyFill="1" applyAlignment="1">
      <alignment horizontal="left" vertical="center" wrapText="1"/>
    </xf>
    <xf numFmtId="0" fontId="18" fillId="0" borderId="0" xfId="0" applyFont="1" applyAlignment="1">
      <alignment horizontal="left" vertical="center" wrapText="1"/>
    </xf>
    <xf numFmtId="0" fontId="9" fillId="0" borderId="0" xfId="0" applyFont="1" applyAlignment="1">
      <alignment horizontal="center"/>
    </xf>
    <xf numFmtId="0" fontId="13" fillId="9" borderId="0" xfId="1" applyFont="1" applyFill="1" applyAlignment="1">
      <alignment horizontal="center" vertical="center" wrapText="1"/>
    </xf>
    <xf numFmtId="0" fontId="14" fillId="9" borderId="0" xfId="4" applyFont="1" applyFill="1">
      <alignment horizontal="center" vertical="center" wrapText="1"/>
    </xf>
    <xf numFmtId="14" fontId="33" fillId="0" borderId="15" xfId="5" applyNumberFormat="1" applyFont="1" applyBorder="1" applyAlignment="1">
      <alignment horizontal="left" vertical="center" wrapText="1" indent="1"/>
    </xf>
    <xf numFmtId="0" fontId="33" fillId="0" borderId="18" xfId="5" applyFont="1" applyBorder="1" applyAlignment="1">
      <alignment horizontal="left" vertical="center" wrapText="1" indent="1"/>
    </xf>
    <xf numFmtId="0" fontId="33" fillId="0" borderId="17" xfId="5" applyFont="1" applyBorder="1" applyAlignment="1">
      <alignment horizontal="left" vertical="center" wrapText="1" indent="1"/>
    </xf>
    <xf numFmtId="0" fontId="33" fillId="0" borderId="15" xfId="5" applyFont="1" applyBorder="1" applyAlignment="1">
      <alignment horizontal="left" vertical="center" wrapText="1" indent="1"/>
    </xf>
    <xf numFmtId="0" fontId="35" fillId="9" borderId="5" xfId="4" applyFont="1" applyFill="1" applyBorder="1">
      <alignment horizontal="center" vertical="center" wrapText="1"/>
    </xf>
    <xf numFmtId="0" fontId="22" fillId="9" borderId="12" xfId="4" applyFont="1" applyFill="1" applyBorder="1" applyAlignment="1">
      <alignment horizontal="center" vertical="center" wrapText="1"/>
    </xf>
    <xf numFmtId="0" fontId="22" fillId="9" borderId="0" xfId="4" applyFont="1" applyFill="1" applyBorder="1" applyAlignment="1">
      <alignment horizontal="center" vertical="center" wrapText="1"/>
    </xf>
    <xf numFmtId="0" fontId="22" fillId="9" borderId="9" xfId="4" applyFont="1" applyFill="1" applyBorder="1" applyAlignment="1">
      <alignment horizontal="center" vertical="center" wrapText="1"/>
    </xf>
    <xf numFmtId="0" fontId="33" fillId="0" borderId="19" xfId="0" applyFont="1" applyBorder="1" applyAlignment="1">
      <alignment horizontal="center"/>
    </xf>
    <xf numFmtId="0" fontId="33" fillId="0" borderId="4" xfId="0" applyFont="1" applyBorder="1" applyAlignment="1">
      <alignment horizontal="center"/>
    </xf>
    <xf numFmtId="0" fontId="22" fillId="9" borderId="10" xfId="4" applyFont="1" applyFill="1" applyBorder="1" applyAlignment="1">
      <alignment horizontal="center" vertical="center" wrapText="1"/>
    </xf>
    <xf numFmtId="0" fontId="22" fillId="9" borderId="7" xfId="4" applyFont="1" applyFill="1" applyBorder="1" applyAlignment="1">
      <alignment horizontal="center" vertical="center" wrapText="1"/>
    </xf>
    <xf numFmtId="0" fontId="13" fillId="9" borderId="0" xfId="4" applyFont="1" applyFill="1">
      <alignment horizontal="center" vertical="center" wrapText="1"/>
    </xf>
    <xf numFmtId="0" fontId="22" fillId="9" borderId="0" xfId="4" applyFont="1" applyFill="1" applyAlignment="1">
      <alignment horizontal="center" vertical="center" wrapText="1"/>
    </xf>
    <xf numFmtId="0" fontId="23" fillId="2" borderId="23" xfId="0" applyFont="1" applyFill="1" applyBorder="1" applyAlignment="1">
      <alignment horizontal="center"/>
    </xf>
    <xf numFmtId="0" fontId="23" fillId="2" borderId="17" xfId="0" applyFont="1" applyFill="1" applyBorder="1" applyAlignment="1">
      <alignment horizontal="center"/>
    </xf>
    <xf numFmtId="10" fontId="29" fillId="5" borderId="23" xfId="0" applyNumberFormat="1" applyFont="1" applyFill="1" applyBorder="1" applyAlignment="1">
      <alignment horizontal="center"/>
    </xf>
    <xf numFmtId="10" fontId="29" fillId="5" borderId="17" xfId="0" applyNumberFormat="1" applyFont="1" applyFill="1" applyBorder="1" applyAlignment="1">
      <alignment horizontal="center"/>
    </xf>
    <xf numFmtId="0" fontId="23" fillId="2" borderId="24" xfId="0" applyFont="1" applyFill="1" applyBorder="1" applyAlignment="1">
      <alignment horizontal="center"/>
    </xf>
    <xf numFmtId="0" fontId="23" fillId="2" borderId="0" xfId="0" applyFont="1" applyFill="1" applyBorder="1" applyAlignment="1">
      <alignment horizontal="center"/>
    </xf>
    <xf numFmtId="10" fontId="29" fillId="4" borderId="24" xfId="0" applyNumberFormat="1" applyFont="1" applyFill="1" applyBorder="1" applyAlignment="1">
      <alignment horizontal="center"/>
    </xf>
    <xf numFmtId="10" fontId="29" fillId="4" borderId="0" xfId="0" applyNumberFormat="1" applyFont="1" applyFill="1" applyBorder="1" applyAlignment="1">
      <alignment horizontal="center"/>
    </xf>
    <xf numFmtId="0" fontId="28" fillId="0" borderId="25" xfId="0" applyFont="1" applyBorder="1" applyAlignment="1">
      <alignment horizontal="center"/>
    </xf>
    <xf numFmtId="0" fontId="28" fillId="0" borderId="6" xfId="0" applyFont="1" applyBorder="1" applyAlignment="1">
      <alignment horizontal="center"/>
    </xf>
    <xf numFmtId="0" fontId="30" fillId="2" borderId="25" xfId="0" applyFont="1" applyFill="1" applyBorder="1" applyAlignment="1">
      <alignment horizontal="center"/>
    </xf>
    <xf numFmtId="0" fontId="30" fillId="2" borderId="6" xfId="0" applyFont="1" applyFill="1" applyBorder="1" applyAlignment="1">
      <alignment horizontal="center"/>
    </xf>
    <xf numFmtId="0" fontId="35" fillId="9" borderId="0" xfId="4" applyFont="1" applyFill="1" applyAlignment="1">
      <alignment horizontal="left" vertical="center" wrapText="1"/>
    </xf>
    <xf numFmtId="0" fontId="42" fillId="13" borderId="0" xfId="0" applyFont="1" applyFill="1" applyAlignment="1">
      <alignment horizontal="center" vertical="center"/>
    </xf>
    <xf numFmtId="0" fontId="42" fillId="0" borderId="0" xfId="0" applyFont="1" applyFill="1" applyAlignment="1">
      <alignment horizontal="center" vertical="center"/>
    </xf>
    <xf numFmtId="0" fontId="43" fillId="7" borderId="0" xfId="0" applyFont="1" applyFill="1" applyAlignment="1">
      <alignment horizontal="right" indent="1"/>
    </xf>
    <xf numFmtId="0" fontId="44" fillId="10" borderId="0" xfId="0" applyFont="1" applyFill="1" applyBorder="1" applyAlignment="1">
      <alignment horizontal="left" vertical="top" wrapText="1" indent="1"/>
    </xf>
    <xf numFmtId="0" fontId="43" fillId="7" borderId="2" xfId="0" applyFont="1" applyFill="1" applyBorder="1" applyAlignment="1">
      <alignment horizontal="right" indent="1"/>
    </xf>
    <xf numFmtId="0" fontId="47" fillId="10" borderId="2" xfId="0" applyFont="1" applyFill="1" applyBorder="1" applyAlignment="1">
      <alignment horizontal="left" vertical="top" wrapText="1" indent="1"/>
    </xf>
  </cellXfs>
  <cellStyles count="12">
    <cellStyle name="Explanatory Text" xfId="1" builtinId="53"/>
    <cellStyle name="Followed Hyperlink" xfId="7" builtinId="9" hidden="1"/>
    <cellStyle name="Followed Hyperlink" xfId="9" builtinId="9" hidden="1"/>
    <cellStyle name="Hyperlink" xfId="6" builtinId="8" hidden="1"/>
    <cellStyle name="Hyperlink" xfId="8" builtinId="8" hidden="1"/>
    <cellStyle name="Normal" xfId="0" builtinId="0"/>
    <cellStyle name="Normal3" xfId="5" xr:uid="{00000000-0005-0000-0000-000006000000}"/>
    <cellStyle name="Percent" xfId="10" builtinId="5"/>
    <cellStyle name="Style 1" xfId="4" xr:uid="{00000000-0005-0000-0000-000008000000}"/>
    <cellStyle name="Texte explicatif 2" xfId="2" xr:uid="{00000000-0005-0000-0000-000009000000}"/>
    <cellStyle name="Title" xfId="3" builtinId="15" customBuiltin="1"/>
    <cellStyle name="Titre tableau" xfId="11" xr:uid="{00000000-0005-0000-0000-00000B000000}"/>
  </cellStyles>
  <dxfs count="191">
    <dxf>
      <font>
        <u val="none"/>
        <color theme="1"/>
        <name val="FreeSans"/>
      </font>
      <numFmt numFmtId="30" formatCode="@"/>
      <fill>
        <patternFill>
          <bgColor rgb="FFE8EAED"/>
        </patternFill>
      </fill>
      <alignment horizontal="center" vertical="center" textRotation="0" wrapText="0" indent="0" shrinkToFit="0"/>
    </dxf>
    <dxf>
      <font>
        <u val="none"/>
        <color rgb="FF808080"/>
        <name val="FreeSans"/>
      </font>
      <numFmt numFmtId="30" formatCode="@"/>
      <fill>
        <patternFill>
          <bgColor rgb="FFFFFFFF"/>
        </patternFill>
      </fill>
      <alignment horizontal="center" vertical="center" textRotation="0" wrapText="0" indent="0" shrinkToFit="0"/>
    </dxf>
    <dxf>
      <font>
        <u val="none"/>
        <color rgb="FFFFFFFF"/>
        <name val="FreeSans"/>
      </font>
      <numFmt numFmtId="30" formatCode="@"/>
      <fill>
        <patternFill>
          <bgColor rgb="FFB7293C"/>
        </patternFill>
      </fill>
      <alignment horizontal="center" vertical="center" textRotation="0" wrapText="0" indent="0" shrinkToFit="0"/>
    </dxf>
    <dxf>
      <font>
        <u val="none"/>
        <color rgb="FFFFFFFF"/>
        <name val="FreeSans"/>
      </font>
      <numFmt numFmtId="30" formatCode="@"/>
      <fill>
        <patternFill>
          <bgColor rgb="FF108670"/>
        </patternFill>
      </fill>
      <alignment horizontal="center" vertical="center" textRotation="0" wrapText="0" indent="0" shrinkToFit="0"/>
    </dxf>
    <dxf>
      <font>
        <u val="none"/>
        <color auto="1"/>
        <name val="FreeSans"/>
      </font>
      <numFmt numFmtId="30" formatCode="@"/>
      <fill>
        <patternFill>
          <bgColor rgb="FFE8EAED"/>
        </patternFill>
      </fill>
      <alignment horizontal="center" vertical="center" textRotation="0" wrapText="0" indent="0" shrinkToFit="0"/>
    </dxf>
    <dxf>
      <font>
        <u val="none"/>
        <color rgb="FF808080"/>
        <name val="FreeSans"/>
      </font>
      <numFmt numFmtId="30" formatCode="@"/>
      <fill>
        <patternFill>
          <bgColor rgb="FFFFFFFF"/>
        </patternFill>
      </fill>
      <alignment horizontal="center" vertical="center" textRotation="0" wrapText="0" indent="0" shrinkToFit="0"/>
    </dxf>
    <dxf>
      <font>
        <u val="none"/>
        <color rgb="FFFFFFFF"/>
        <name val="FreeSans"/>
      </font>
      <numFmt numFmtId="30" formatCode="@"/>
      <fill>
        <patternFill>
          <bgColor rgb="FFB7293C"/>
        </patternFill>
      </fill>
      <alignment horizontal="center" vertical="center" textRotation="0" wrapText="0" indent="0" shrinkToFit="0"/>
    </dxf>
    <dxf>
      <font>
        <u val="none"/>
        <color rgb="FFFFFFFF"/>
        <name val="FreeSans"/>
      </font>
      <numFmt numFmtId="30" formatCode="@"/>
      <fill>
        <patternFill>
          <bgColor rgb="FF108670"/>
        </patternFill>
      </fill>
      <alignment horizontal="center" vertical="center" textRotation="0" wrapText="0" indent="0" shrinkToFit="0"/>
    </dxf>
    <dxf>
      <font>
        <b/>
        <i val="0"/>
        <strike val="0"/>
      </font>
      <fill>
        <patternFill>
          <bgColor theme="7" tint="0.79998168889431442"/>
        </patternFill>
      </fill>
    </dxf>
    <dxf>
      <font>
        <u val="none"/>
        <color theme="1"/>
        <name val="FreeSans"/>
      </font>
      <numFmt numFmtId="30" formatCode="@"/>
      <fill>
        <patternFill>
          <bgColor rgb="FFE8EAED"/>
        </patternFill>
      </fill>
      <alignment horizontal="center" vertical="center" textRotation="0" wrapText="0" indent="0" shrinkToFit="0"/>
    </dxf>
    <dxf>
      <font>
        <u val="none"/>
        <color rgb="FF808080"/>
        <name val="FreeSans"/>
      </font>
      <numFmt numFmtId="30" formatCode="@"/>
      <fill>
        <patternFill>
          <bgColor rgb="FFFFFFFF"/>
        </patternFill>
      </fill>
      <alignment horizontal="center" vertical="center" textRotation="0" wrapText="0" indent="0" shrinkToFit="0"/>
    </dxf>
    <dxf>
      <font>
        <u val="none"/>
        <color rgb="FFFFFFFF"/>
        <name val="FreeSans"/>
      </font>
      <numFmt numFmtId="30" formatCode="@"/>
      <fill>
        <patternFill>
          <bgColor rgb="FFB7293C"/>
        </patternFill>
      </fill>
      <alignment horizontal="center" vertical="center" textRotation="0" wrapText="0" indent="0" shrinkToFit="0"/>
    </dxf>
    <dxf>
      <font>
        <u val="none"/>
        <color rgb="FFFFFFFF"/>
        <name val="FreeSans"/>
      </font>
      <numFmt numFmtId="30" formatCode="@"/>
      <fill>
        <patternFill>
          <bgColor rgb="FF108670"/>
        </patternFill>
      </fill>
      <alignment horizontal="center" vertical="center" textRotation="0" wrapText="0" indent="0" shrinkToFit="0"/>
    </dxf>
    <dxf>
      <font>
        <u val="none"/>
        <color auto="1"/>
        <name val="FreeSans"/>
      </font>
      <numFmt numFmtId="30" formatCode="@"/>
      <fill>
        <patternFill>
          <bgColor rgb="FFE8EAED"/>
        </patternFill>
      </fill>
      <alignment horizontal="center" vertical="center" textRotation="0" wrapText="0" indent="0" shrinkToFit="0"/>
    </dxf>
    <dxf>
      <font>
        <u val="none"/>
        <color rgb="FF808080"/>
        <name val="FreeSans"/>
      </font>
      <numFmt numFmtId="30" formatCode="@"/>
      <fill>
        <patternFill>
          <bgColor rgb="FFFFFFFF"/>
        </patternFill>
      </fill>
      <alignment horizontal="center" vertical="center" textRotation="0" wrapText="0" indent="0" shrinkToFit="0"/>
    </dxf>
    <dxf>
      <font>
        <u val="none"/>
        <color rgb="FFFFFFFF"/>
        <name val="FreeSans"/>
      </font>
      <numFmt numFmtId="30" formatCode="@"/>
      <fill>
        <patternFill>
          <bgColor rgb="FFB7293C"/>
        </patternFill>
      </fill>
      <alignment horizontal="center" vertical="center" textRotation="0" wrapText="0" indent="0" shrinkToFit="0"/>
    </dxf>
    <dxf>
      <font>
        <u val="none"/>
        <color rgb="FFFFFFFF"/>
        <name val="FreeSans"/>
      </font>
      <numFmt numFmtId="30" formatCode="@"/>
      <fill>
        <patternFill>
          <bgColor rgb="FF108670"/>
        </patternFill>
      </fill>
      <alignment horizontal="center" vertical="center" textRotation="0" wrapText="0" indent="0" shrinkToFit="0"/>
    </dxf>
    <dxf>
      <font>
        <b/>
        <i val="0"/>
        <strike val="0"/>
      </font>
      <fill>
        <patternFill>
          <bgColor theme="7" tint="0.79998168889431442"/>
        </patternFill>
      </fill>
    </dxf>
    <dxf>
      <font>
        <u val="none"/>
        <color theme="1"/>
        <name val="FreeSans"/>
      </font>
      <numFmt numFmtId="30" formatCode="@"/>
      <fill>
        <patternFill>
          <bgColor rgb="FFE8EAED"/>
        </patternFill>
      </fill>
      <alignment horizontal="center" vertical="center" textRotation="0" wrapText="0" indent="0" shrinkToFit="0"/>
    </dxf>
    <dxf>
      <font>
        <u val="none"/>
        <color rgb="FF808080"/>
        <name val="FreeSans"/>
      </font>
      <numFmt numFmtId="30" formatCode="@"/>
      <fill>
        <patternFill>
          <bgColor rgb="FFFFFFFF"/>
        </patternFill>
      </fill>
      <alignment horizontal="center" vertical="center" textRotation="0" wrapText="0" indent="0" shrinkToFit="0"/>
    </dxf>
    <dxf>
      <font>
        <u val="none"/>
        <color rgb="FFFFFFFF"/>
        <name val="FreeSans"/>
      </font>
      <numFmt numFmtId="30" formatCode="@"/>
      <fill>
        <patternFill>
          <bgColor rgb="FFB7293C"/>
        </patternFill>
      </fill>
      <alignment horizontal="center" vertical="center" textRotation="0" wrapText="0" indent="0" shrinkToFit="0"/>
    </dxf>
    <dxf>
      <font>
        <u val="none"/>
        <color rgb="FFFFFFFF"/>
        <name val="FreeSans"/>
      </font>
      <numFmt numFmtId="30" formatCode="@"/>
      <fill>
        <patternFill>
          <bgColor rgb="FF108670"/>
        </patternFill>
      </fill>
      <alignment horizontal="center" vertical="center" textRotation="0" wrapText="0" indent="0" shrinkToFit="0"/>
    </dxf>
    <dxf>
      <font>
        <u val="none"/>
        <color auto="1"/>
        <name val="FreeSans"/>
      </font>
      <numFmt numFmtId="30" formatCode="@"/>
      <fill>
        <patternFill>
          <bgColor rgb="FFE8EAED"/>
        </patternFill>
      </fill>
      <alignment horizontal="center" vertical="center" textRotation="0" wrapText="0" indent="0" shrinkToFit="0"/>
    </dxf>
    <dxf>
      <font>
        <u val="none"/>
        <color rgb="FF808080"/>
        <name val="FreeSans"/>
      </font>
      <numFmt numFmtId="30" formatCode="@"/>
      <fill>
        <patternFill>
          <bgColor rgb="FFFFFFFF"/>
        </patternFill>
      </fill>
      <alignment horizontal="center" vertical="center" textRotation="0" wrapText="0" indent="0" shrinkToFit="0"/>
    </dxf>
    <dxf>
      <font>
        <u val="none"/>
        <color rgb="FFFFFFFF"/>
        <name val="FreeSans"/>
      </font>
      <numFmt numFmtId="30" formatCode="@"/>
      <fill>
        <patternFill>
          <bgColor rgb="FFB7293C"/>
        </patternFill>
      </fill>
      <alignment horizontal="center" vertical="center" textRotation="0" wrapText="0" indent="0" shrinkToFit="0"/>
    </dxf>
    <dxf>
      <font>
        <u val="none"/>
        <color rgb="FFFFFFFF"/>
        <name val="FreeSans"/>
      </font>
      <numFmt numFmtId="30" formatCode="@"/>
      <fill>
        <patternFill>
          <bgColor rgb="FF108670"/>
        </patternFill>
      </fill>
      <alignment horizontal="center" vertical="center" textRotation="0" wrapText="0" indent="0" shrinkToFit="0"/>
    </dxf>
    <dxf>
      <font>
        <b/>
        <i val="0"/>
        <strike val="0"/>
      </font>
      <fill>
        <patternFill>
          <bgColor theme="7" tint="0.79998168889431442"/>
        </patternFill>
      </fill>
    </dxf>
    <dxf>
      <font>
        <u val="none"/>
        <color theme="1"/>
        <name val="FreeSans"/>
      </font>
      <numFmt numFmtId="30" formatCode="@"/>
      <fill>
        <patternFill>
          <bgColor rgb="FFE8EAED"/>
        </patternFill>
      </fill>
      <alignment horizontal="center" vertical="center" textRotation="0" wrapText="0" indent="0" shrinkToFit="0"/>
    </dxf>
    <dxf>
      <font>
        <u val="none"/>
        <color rgb="FF808080"/>
        <name val="FreeSans"/>
      </font>
      <numFmt numFmtId="30" formatCode="@"/>
      <fill>
        <patternFill>
          <bgColor rgb="FFFFFFFF"/>
        </patternFill>
      </fill>
      <alignment horizontal="center" vertical="center" textRotation="0" wrapText="0" indent="0" shrinkToFit="0"/>
    </dxf>
    <dxf>
      <font>
        <u val="none"/>
        <color rgb="FFFFFFFF"/>
        <name val="FreeSans"/>
      </font>
      <numFmt numFmtId="30" formatCode="@"/>
      <fill>
        <patternFill>
          <bgColor rgb="FFB7293C"/>
        </patternFill>
      </fill>
      <alignment horizontal="center" vertical="center" textRotation="0" wrapText="0" indent="0" shrinkToFit="0"/>
    </dxf>
    <dxf>
      <font>
        <u val="none"/>
        <color rgb="FFFFFFFF"/>
        <name val="FreeSans"/>
      </font>
      <numFmt numFmtId="30" formatCode="@"/>
      <fill>
        <patternFill>
          <bgColor rgb="FF108670"/>
        </patternFill>
      </fill>
      <alignment horizontal="center" vertical="center" textRotation="0" wrapText="0" indent="0" shrinkToFit="0"/>
    </dxf>
    <dxf>
      <font>
        <u val="none"/>
        <color auto="1"/>
        <name val="FreeSans"/>
      </font>
      <numFmt numFmtId="30" formatCode="@"/>
      <fill>
        <patternFill>
          <bgColor rgb="FFE8EAED"/>
        </patternFill>
      </fill>
      <alignment horizontal="center" vertical="center" textRotation="0" wrapText="0" indent="0" shrinkToFit="0"/>
    </dxf>
    <dxf>
      <font>
        <u val="none"/>
        <color rgb="FF808080"/>
        <name val="FreeSans"/>
      </font>
      <numFmt numFmtId="30" formatCode="@"/>
      <fill>
        <patternFill>
          <bgColor rgb="FFFFFFFF"/>
        </patternFill>
      </fill>
      <alignment horizontal="center" vertical="center" textRotation="0" wrapText="0" indent="0" shrinkToFit="0"/>
    </dxf>
    <dxf>
      <font>
        <u val="none"/>
        <color rgb="FFFFFFFF"/>
        <name val="FreeSans"/>
      </font>
      <numFmt numFmtId="30" formatCode="@"/>
      <fill>
        <patternFill>
          <bgColor rgb="FFB7293C"/>
        </patternFill>
      </fill>
      <alignment horizontal="center" vertical="center" textRotation="0" wrapText="0" indent="0" shrinkToFit="0"/>
    </dxf>
    <dxf>
      <font>
        <u val="none"/>
        <color rgb="FFFFFFFF"/>
        <name val="FreeSans"/>
      </font>
      <numFmt numFmtId="30" formatCode="@"/>
      <fill>
        <patternFill>
          <bgColor rgb="FF108670"/>
        </patternFill>
      </fill>
      <alignment horizontal="center" vertical="center" textRotation="0" wrapText="0" indent="0" shrinkToFit="0"/>
    </dxf>
    <dxf>
      <font>
        <b/>
        <i val="0"/>
        <strike val="0"/>
      </font>
      <fill>
        <patternFill>
          <bgColor theme="7" tint="0.79998168889431442"/>
        </patternFill>
      </fill>
    </dxf>
    <dxf>
      <font>
        <u val="none"/>
        <color theme="1"/>
        <name val="FreeSans"/>
      </font>
      <numFmt numFmtId="30" formatCode="@"/>
      <fill>
        <patternFill>
          <bgColor rgb="FFE8EAED"/>
        </patternFill>
      </fill>
      <alignment horizontal="center" vertical="center" textRotation="0" wrapText="0" indent="0" shrinkToFit="0"/>
    </dxf>
    <dxf>
      <font>
        <u val="none"/>
        <color rgb="FF808080"/>
        <name val="FreeSans"/>
      </font>
      <numFmt numFmtId="30" formatCode="@"/>
      <fill>
        <patternFill>
          <bgColor rgb="FFFFFFFF"/>
        </patternFill>
      </fill>
      <alignment horizontal="center" vertical="center" textRotation="0" wrapText="0" indent="0" shrinkToFit="0"/>
    </dxf>
    <dxf>
      <font>
        <u val="none"/>
        <color rgb="FFFFFFFF"/>
        <name val="FreeSans"/>
      </font>
      <numFmt numFmtId="30" formatCode="@"/>
      <fill>
        <patternFill>
          <bgColor rgb="FFB7293C"/>
        </patternFill>
      </fill>
      <alignment horizontal="center" vertical="center" textRotation="0" wrapText="0" indent="0" shrinkToFit="0"/>
    </dxf>
    <dxf>
      <font>
        <u val="none"/>
        <color rgb="FFFFFFFF"/>
        <name val="FreeSans"/>
      </font>
      <numFmt numFmtId="30" formatCode="@"/>
      <fill>
        <patternFill>
          <bgColor rgb="FF108670"/>
        </patternFill>
      </fill>
      <alignment horizontal="center" vertical="center" textRotation="0" wrapText="0" indent="0" shrinkToFit="0"/>
    </dxf>
    <dxf>
      <font>
        <u val="none"/>
        <color auto="1"/>
        <name val="FreeSans"/>
      </font>
      <numFmt numFmtId="30" formatCode="@"/>
      <fill>
        <patternFill>
          <bgColor rgb="FFE8EAED"/>
        </patternFill>
      </fill>
      <alignment horizontal="center" vertical="center" textRotation="0" wrapText="0" indent="0" shrinkToFit="0"/>
    </dxf>
    <dxf>
      <font>
        <u val="none"/>
        <color rgb="FF808080"/>
        <name val="FreeSans"/>
      </font>
      <numFmt numFmtId="30" formatCode="@"/>
      <fill>
        <patternFill>
          <bgColor rgb="FFFFFFFF"/>
        </patternFill>
      </fill>
      <alignment horizontal="center" vertical="center" textRotation="0" wrapText="0" indent="0" shrinkToFit="0"/>
    </dxf>
    <dxf>
      <font>
        <u val="none"/>
        <color rgb="FFFFFFFF"/>
        <name val="FreeSans"/>
      </font>
      <numFmt numFmtId="30" formatCode="@"/>
      <fill>
        <patternFill>
          <bgColor rgb="FFB7293C"/>
        </patternFill>
      </fill>
      <alignment horizontal="center" vertical="center" textRotation="0" wrapText="0" indent="0" shrinkToFit="0"/>
    </dxf>
    <dxf>
      <font>
        <u val="none"/>
        <color rgb="FFFFFFFF"/>
        <name val="FreeSans"/>
      </font>
      <numFmt numFmtId="30" formatCode="@"/>
      <fill>
        <patternFill>
          <bgColor rgb="FF108670"/>
        </patternFill>
      </fill>
      <alignment horizontal="center" vertical="center" textRotation="0" wrapText="0" indent="0" shrinkToFit="0"/>
    </dxf>
    <dxf>
      <font>
        <b/>
        <i val="0"/>
        <strike val="0"/>
      </font>
      <fill>
        <patternFill>
          <bgColor theme="7" tint="0.79998168889431442"/>
        </patternFill>
      </fill>
    </dxf>
    <dxf>
      <font>
        <u val="none"/>
        <color theme="1"/>
        <name val="FreeSans"/>
      </font>
      <numFmt numFmtId="30" formatCode="@"/>
      <fill>
        <patternFill>
          <bgColor rgb="FFE8EAED"/>
        </patternFill>
      </fill>
      <alignment horizontal="center" vertical="center" textRotation="0" wrapText="0" indent="0" shrinkToFit="0"/>
    </dxf>
    <dxf>
      <font>
        <u val="none"/>
        <color rgb="FF808080"/>
        <name val="FreeSans"/>
      </font>
      <numFmt numFmtId="30" formatCode="@"/>
      <fill>
        <patternFill>
          <bgColor rgb="FFFFFFFF"/>
        </patternFill>
      </fill>
      <alignment horizontal="center" vertical="center" textRotation="0" wrapText="0" indent="0" shrinkToFit="0"/>
    </dxf>
    <dxf>
      <font>
        <u val="none"/>
        <color rgb="FFFFFFFF"/>
        <name val="FreeSans"/>
      </font>
      <numFmt numFmtId="30" formatCode="@"/>
      <fill>
        <patternFill>
          <bgColor rgb="FFB7293C"/>
        </patternFill>
      </fill>
      <alignment horizontal="center" vertical="center" textRotation="0" wrapText="0" indent="0" shrinkToFit="0"/>
    </dxf>
    <dxf>
      <font>
        <u val="none"/>
        <color rgb="FFFFFFFF"/>
        <name val="FreeSans"/>
      </font>
      <numFmt numFmtId="30" formatCode="@"/>
      <fill>
        <patternFill>
          <bgColor rgb="FF108670"/>
        </patternFill>
      </fill>
      <alignment horizontal="center" vertical="center" textRotation="0" wrapText="0" indent="0" shrinkToFit="0"/>
    </dxf>
    <dxf>
      <font>
        <u val="none"/>
        <color auto="1"/>
        <name val="FreeSans"/>
      </font>
      <numFmt numFmtId="30" formatCode="@"/>
      <fill>
        <patternFill>
          <bgColor rgb="FFE8EAED"/>
        </patternFill>
      </fill>
      <alignment horizontal="center" vertical="center" textRotation="0" wrapText="0" indent="0" shrinkToFit="0"/>
    </dxf>
    <dxf>
      <font>
        <u val="none"/>
        <color rgb="FF808080"/>
        <name val="FreeSans"/>
      </font>
      <numFmt numFmtId="30" formatCode="@"/>
      <fill>
        <patternFill>
          <bgColor rgb="FFFFFFFF"/>
        </patternFill>
      </fill>
      <alignment horizontal="center" vertical="center" textRotation="0" wrapText="0" indent="0" shrinkToFit="0"/>
    </dxf>
    <dxf>
      <font>
        <u val="none"/>
        <color rgb="FFFFFFFF"/>
        <name val="FreeSans"/>
      </font>
      <numFmt numFmtId="30" formatCode="@"/>
      <fill>
        <patternFill>
          <bgColor rgb="FFB7293C"/>
        </patternFill>
      </fill>
      <alignment horizontal="center" vertical="center" textRotation="0" wrapText="0" indent="0" shrinkToFit="0"/>
    </dxf>
    <dxf>
      <font>
        <u val="none"/>
        <color rgb="FFFFFFFF"/>
        <name val="FreeSans"/>
      </font>
      <numFmt numFmtId="30" formatCode="@"/>
      <fill>
        <patternFill>
          <bgColor rgb="FF108670"/>
        </patternFill>
      </fill>
      <alignment horizontal="center" vertical="center" textRotation="0" wrapText="0" indent="0" shrinkToFit="0"/>
    </dxf>
    <dxf>
      <font>
        <b/>
        <i val="0"/>
        <strike val="0"/>
      </font>
      <fill>
        <patternFill>
          <bgColor theme="7" tint="0.79998168889431442"/>
        </patternFill>
      </fill>
    </dxf>
    <dxf>
      <font>
        <u val="none"/>
        <color theme="1"/>
        <name val="FreeSans"/>
      </font>
      <numFmt numFmtId="30" formatCode="@"/>
      <fill>
        <patternFill>
          <bgColor rgb="FFE8EAED"/>
        </patternFill>
      </fill>
      <alignment horizontal="center" vertical="center" textRotation="0" wrapText="0" indent="0" shrinkToFit="0"/>
    </dxf>
    <dxf>
      <font>
        <u val="none"/>
        <color rgb="FF808080"/>
        <name val="FreeSans"/>
      </font>
      <numFmt numFmtId="30" formatCode="@"/>
      <fill>
        <patternFill>
          <bgColor rgb="FFFFFFFF"/>
        </patternFill>
      </fill>
      <alignment horizontal="center" vertical="center" textRotation="0" wrapText="0" indent="0" shrinkToFit="0"/>
    </dxf>
    <dxf>
      <font>
        <u val="none"/>
        <color rgb="FFFFFFFF"/>
        <name val="FreeSans"/>
      </font>
      <numFmt numFmtId="30" formatCode="@"/>
      <fill>
        <patternFill>
          <bgColor rgb="FFB7293C"/>
        </patternFill>
      </fill>
      <alignment horizontal="center" vertical="center" textRotation="0" wrapText="0" indent="0" shrinkToFit="0"/>
    </dxf>
    <dxf>
      <font>
        <u val="none"/>
        <color rgb="FFFFFFFF"/>
        <name val="FreeSans"/>
      </font>
      <numFmt numFmtId="30" formatCode="@"/>
      <fill>
        <patternFill>
          <bgColor rgb="FF108670"/>
        </patternFill>
      </fill>
      <alignment horizontal="center" vertical="center" textRotation="0" wrapText="0" indent="0" shrinkToFit="0"/>
    </dxf>
    <dxf>
      <font>
        <u val="none"/>
        <color auto="1"/>
        <name val="FreeSans"/>
      </font>
      <numFmt numFmtId="30" formatCode="@"/>
      <fill>
        <patternFill>
          <bgColor rgb="FFE8EAED"/>
        </patternFill>
      </fill>
      <alignment horizontal="center" vertical="center" textRotation="0" wrapText="0" indent="0" shrinkToFit="0"/>
    </dxf>
    <dxf>
      <font>
        <u val="none"/>
        <color rgb="FF808080"/>
        <name val="FreeSans"/>
      </font>
      <numFmt numFmtId="30" formatCode="@"/>
      <fill>
        <patternFill>
          <bgColor rgb="FFFFFFFF"/>
        </patternFill>
      </fill>
      <alignment horizontal="center" vertical="center" textRotation="0" wrapText="0" indent="0" shrinkToFit="0"/>
    </dxf>
    <dxf>
      <font>
        <u val="none"/>
        <color rgb="FFFFFFFF"/>
        <name val="FreeSans"/>
      </font>
      <numFmt numFmtId="30" formatCode="@"/>
      <fill>
        <patternFill>
          <bgColor rgb="FFB7293C"/>
        </patternFill>
      </fill>
      <alignment horizontal="center" vertical="center" textRotation="0" wrapText="0" indent="0" shrinkToFit="0"/>
    </dxf>
    <dxf>
      <font>
        <u val="none"/>
        <color rgb="FFFFFFFF"/>
        <name val="FreeSans"/>
      </font>
      <numFmt numFmtId="30" formatCode="@"/>
      <fill>
        <patternFill>
          <bgColor rgb="FF108670"/>
        </patternFill>
      </fill>
      <alignment horizontal="center" vertical="center" textRotation="0" wrapText="0" indent="0" shrinkToFit="0"/>
    </dxf>
    <dxf>
      <font>
        <b/>
        <i val="0"/>
        <strike val="0"/>
      </font>
      <fill>
        <patternFill>
          <bgColor theme="7" tint="0.79998168889431442"/>
        </patternFill>
      </fill>
    </dxf>
    <dxf>
      <font>
        <u val="none"/>
        <color theme="1"/>
        <name val="FreeSans"/>
      </font>
      <numFmt numFmtId="30" formatCode="@"/>
      <fill>
        <patternFill>
          <bgColor rgb="FFE8EAED"/>
        </patternFill>
      </fill>
      <alignment horizontal="center" vertical="center" textRotation="0" wrapText="0" indent="0" shrinkToFit="0"/>
    </dxf>
    <dxf>
      <font>
        <u val="none"/>
        <color rgb="FF808080"/>
        <name val="FreeSans"/>
      </font>
      <numFmt numFmtId="30" formatCode="@"/>
      <fill>
        <patternFill>
          <bgColor rgb="FFFFFFFF"/>
        </patternFill>
      </fill>
      <alignment horizontal="center" vertical="center" textRotation="0" wrapText="0" indent="0" shrinkToFit="0"/>
    </dxf>
    <dxf>
      <font>
        <u val="none"/>
        <color rgb="FFFFFFFF"/>
        <name val="FreeSans"/>
      </font>
      <numFmt numFmtId="30" formatCode="@"/>
      <fill>
        <patternFill>
          <bgColor rgb="FFB7293C"/>
        </patternFill>
      </fill>
      <alignment horizontal="center" vertical="center" textRotation="0" wrapText="0" indent="0" shrinkToFit="0"/>
    </dxf>
    <dxf>
      <font>
        <u val="none"/>
        <color rgb="FFFFFFFF"/>
        <name val="FreeSans"/>
      </font>
      <numFmt numFmtId="30" formatCode="@"/>
      <fill>
        <patternFill>
          <bgColor rgb="FF108670"/>
        </patternFill>
      </fill>
      <alignment horizontal="center" vertical="center" textRotation="0" wrapText="0" indent="0" shrinkToFit="0"/>
    </dxf>
    <dxf>
      <font>
        <u val="none"/>
        <color auto="1"/>
        <name val="FreeSans"/>
      </font>
      <numFmt numFmtId="30" formatCode="@"/>
      <fill>
        <patternFill>
          <bgColor rgb="FFE8EAED"/>
        </patternFill>
      </fill>
      <alignment horizontal="center" vertical="center" textRotation="0" wrapText="0" indent="0" shrinkToFit="0"/>
    </dxf>
    <dxf>
      <font>
        <u val="none"/>
        <color rgb="FF808080"/>
        <name val="FreeSans"/>
      </font>
      <numFmt numFmtId="30" formatCode="@"/>
      <fill>
        <patternFill>
          <bgColor rgb="FFFFFFFF"/>
        </patternFill>
      </fill>
      <alignment horizontal="center" vertical="center" textRotation="0" wrapText="0" indent="0" shrinkToFit="0"/>
    </dxf>
    <dxf>
      <font>
        <u val="none"/>
        <color rgb="FFFFFFFF"/>
        <name val="FreeSans"/>
      </font>
      <numFmt numFmtId="30" formatCode="@"/>
      <fill>
        <patternFill>
          <bgColor rgb="FFB7293C"/>
        </patternFill>
      </fill>
      <alignment horizontal="center" vertical="center" textRotation="0" wrapText="0" indent="0" shrinkToFit="0"/>
    </dxf>
    <dxf>
      <font>
        <u val="none"/>
        <color rgb="FFFFFFFF"/>
        <name val="FreeSans"/>
      </font>
      <numFmt numFmtId="30" formatCode="@"/>
      <fill>
        <patternFill>
          <bgColor rgb="FF108670"/>
        </patternFill>
      </fill>
      <alignment horizontal="center" vertical="center" textRotation="0" wrapText="0" indent="0" shrinkToFit="0"/>
    </dxf>
    <dxf>
      <font>
        <b/>
        <i val="0"/>
        <strike val="0"/>
      </font>
      <fill>
        <patternFill>
          <bgColor theme="7" tint="0.79998168889431442"/>
        </patternFill>
      </fill>
    </dxf>
    <dxf>
      <font>
        <u val="none"/>
        <color theme="1"/>
        <name val="FreeSans"/>
      </font>
      <numFmt numFmtId="30" formatCode="@"/>
      <fill>
        <patternFill>
          <bgColor rgb="FFE8EAED"/>
        </patternFill>
      </fill>
      <alignment horizontal="center" vertical="center" textRotation="0" wrapText="0" indent="0" shrinkToFit="0"/>
    </dxf>
    <dxf>
      <font>
        <u val="none"/>
        <color rgb="FF808080"/>
        <name val="FreeSans"/>
      </font>
      <numFmt numFmtId="30" formatCode="@"/>
      <fill>
        <patternFill>
          <bgColor rgb="FFFFFFFF"/>
        </patternFill>
      </fill>
      <alignment horizontal="center" vertical="center" textRotation="0" wrapText="0" indent="0" shrinkToFit="0"/>
    </dxf>
    <dxf>
      <font>
        <u val="none"/>
        <color rgb="FFFFFFFF"/>
        <name val="FreeSans"/>
      </font>
      <numFmt numFmtId="30" formatCode="@"/>
      <fill>
        <patternFill>
          <bgColor rgb="FFB7293C"/>
        </patternFill>
      </fill>
      <alignment horizontal="center" vertical="center" textRotation="0" wrapText="0" indent="0" shrinkToFit="0"/>
    </dxf>
    <dxf>
      <font>
        <u val="none"/>
        <color rgb="FFFFFFFF"/>
        <name val="FreeSans"/>
      </font>
      <numFmt numFmtId="30" formatCode="@"/>
      <fill>
        <patternFill>
          <bgColor rgb="FF108670"/>
        </patternFill>
      </fill>
      <alignment horizontal="center" vertical="center" textRotation="0" wrapText="0" indent="0" shrinkToFit="0"/>
    </dxf>
    <dxf>
      <font>
        <u val="none"/>
        <color auto="1"/>
        <name val="FreeSans"/>
      </font>
      <numFmt numFmtId="30" formatCode="@"/>
      <fill>
        <patternFill>
          <bgColor rgb="FFE8EAED"/>
        </patternFill>
      </fill>
      <alignment horizontal="center" vertical="center" textRotation="0" wrapText="0" indent="0" shrinkToFit="0"/>
    </dxf>
    <dxf>
      <font>
        <u val="none"/>
        <color rgb="FF808080"/>
        <name val="FreeSans"/>
      </font>
      <numFmt numFmtId="30" formatCode="@"/>
      <fill>
        <patternFill>
          <bgColor rgb="FFFFFFFF"/>
        </patternFill>
      </fill>
      <alignment horizontal="center" vertical="center" textRotation="0" wrapText="0" indent="0" shrinkToFit="0"/>
    </dxf>
    <dxf>
      <font>
        <u val="none"/>
        <color rgb="FFFFFFFF"/>
        <name val="FreeSans"/>
      </font>
      <numFmt numFmtId="30" formatCode="@"/>
      <fill>
        <patternFill>
          <bgColor rgb="FFB7293C"/>
        </patternFill>
      </fill>
      <alignment horizontal="center" vertical="center" textRotation="0" wrapText="0" indent="0" shrinkToFit="0"/>
    </dxf>
    <dxf>
      <font>
        <u val="none"/>
        <color rgb="FFFFFFFF"/>
        <name val="FreeSans"/>
      </font>
      <numFmt numFmtId="30" formatCode="@"/>
      <fill>
        <patternFill>
          <bgColor rgb="FF108670"/>
        </patternFill>
      </fill>
      <alignment horizontal="center" vertical="center" textRotation="0" wrapText="0" indent="0" shrinkToFit="0"/>
    </dxf>
    <dxf>
      <font>
        <b/>
        <i val="0"/>
        <strike val="0"/>
      </font>
      <fill>
        <patternFill>
          <bgColor theme="7" tint="0.79998168889431442"/>
        </patternFill>
      </fill>
    </dxf>
    <dxf>
      <font>
        <u val="none"/>
        <color theme="1"/>
        <name val="FreeSans"/>
      </font>
      <numFmt numFmtId="30" formatCode="@"/>
      <fill>
        <patternFill>
          <bgColor rgb="FFE8EAED"/>
        </patternFill>
      </fill>
      <alignment horizontal="center" vertical="center" textRotation="0" wrapText="0" indent="0" shrinkToFit="0"/>
    </dxf>
    <dxf>
      <font>
        <u val="none"/>
        <color rgb="FF808080"/>
        <name val="FreeSans"/>
      </font>
      <numFmt numFmtId="30" formatCode="@"/>
      <fill>
        <patternFill>
          <bgColor rgb="FFFFFFFF"/>
        </patternFill>
      </fill>
      <alignment horizontal="center" vertical="center" textRotation="0" wrapText="0" indent="0" shrinkToFit="0"/>
    </dxf>
    <dxf>
      <font>
        <u val="none"/>
        <color rgb="FFFFFFFF"/>
        <name val="FreeSans"/>
      </font>
      <numFmt numFmtId="30" formatCode="@"/>
      <fill>
        <patternFill>
          <bgColor rgb="FFB7293C"/>
        </patternFill>
      </fill>
      <alignment horizontal="center" vertical="center" textRotation="0" wrapText="0" indent="0" shrinkToFit="0"/>
    </dxf>
    <dxf>
      <font>
        <u val="none"/>
        <color rgb="FFFFFFFF"/>
        <name val="FreeSans"/>
      </font>
      <numFmt numFmtId="30" formatCode="@"/>
      <fill>
        <patternFill>
          <bgColor rgb="FF108670"/>
        </patternFill>
      </fill>
      <alignment horizontal="center" vertical="center" textRotation="0" wrapText="0" indent="0" shrinkToFit="0"/>
    </dxf>
    <dxf>
      <font>
        <u val="none"/>
        <color auto="1"/>
        <name val="FreeSans"/>
      </font>
      <numFmt numFmtId="30" formatCode="@"/>
      <fill>
        <patternFill>
          <bgColor rgb="FFE8EAED"/>
        </patternFill>
      </fill>
      <alignment horizontal="center" vertical="center" textRotation="0" wrapText="0" indent="0" shrinkToFit="0"/>
    </dxf>
    <dxf>
      <font>
        <u val="none"/>
        <color rgb="FF808080"/>
        <name val="FreeSans"/>
      </font>
      <numFmt numFmtId="30" formatCode="@"/>
      <fill>
        <patternFill>
          <bgColor rgb="FFFFFFFF"/>
        </patternFill>
      </fill>
      <alignment horizontal="center" vertical="center" textRotation="0" wrapText="0" indent="0" shrinkToFit="0"/>
    </dxf>
    <dxf>
      <font>
        <u val="none"/>
        <color rgb="FFFFFFFF"/>
        <name val="FreeSans"/>
      </font>
      <numFmt numFmtId="30" formatCode="@"/>
      <fill>
        <patternFill>
          <bgColor rgb="FFB7293C"/>
        </patternFill>
      </fill>
      <alignment horizontal="center" vertical="center" textRotation="0" wrapText="0" indent="0" shrinkToFit="0"/>
    </dxf>
    <dxf>
      <font>
        <u val="none"/>
        <color rgb="FFFFFFFF"/>
        <name val="FreeSans"/>
      </font>
      <numFmt numFmtId="30" formatCode="@"/>
      <fill>
        <patternFill>
          <bgColor rgb="FF108670"/>
        </patternFill>
      </fill>
      <alignment horizontal="center" vertical="center" textRotation="0" wrapText="0" indent="0" shrinkToFit="0"/>
    </dxf>
    <dxf>
      <font>
        <b/>
        <i val="0"/>
        <strike val="0"/>
      </font>
      <fill>
        <patternFill>
          <bgColor theme="7" tint="0.79998168889431442"/>
        </patternFill>
      </fill>
    </dxf>
    <dxf>
      <font>
        <u val="none"/>
        <color theme="1"/>
        <name val="FreeSans"/>
      </font>
      <numFmt numFmtId="30" formatCode="@"/>
      <fill>
        <patternFill>
          <bgColor rgb="FFE8EAED"/>
        </patternFill>
      </fill>
      <alignment horizontal="center" vertical="center" textRotation="0" wrapText="0" indent="0" shrinkToFit="0"/>
    </dxf>
    <dxf>
      <font>
        <u val="none"/>
        <color rgb="FF808080"/>
        <name val="FreeSans"/>
      </font>
      <numFmt numFmtId="30" formatCode="@"/>
      <fill>
        <patternFill>
          <bgColor rgb="FFFFFFFF"/>
        </patternFill>
      </fill>
      <alignment horizontal="center" vertical="center" textRotation="0" wrapText="0" indent="0" shrinkToFit="0"/>
    </dxf>
    <dxf>
      <font>
        <u val="none"/>
        <color rgb="FFFFFFFF"/>
        <name val="FreeSans"/>
      </font>
      <numFmt numFmtId="30" formatCode="@"/>
      <fill>
        <patternFill>
          <bgColor rgb="FFB7293C"/>
        </patternFill>
      </fill>
      <alignment horizontal="center" vertical="center" textRotation="0" wrapText="0" indent="0" shrinkToFit="0"/>
    </dxf>
    <dxf>
      <font>
        <u val="none"/>
        <color rgb="FFFFFFFF"/>
        <name val="FreeSans"/>
      </font>
      <numFmt numFmtId="30" formatCode="@"/>
      <fill>
        <patternFill>
          <bgColor rgb="FF108670"/>
        </patternFill>
      </fill>
      <alignment horizontal="center" vertical="center" textRotation="0" wrapText="0" indent="0" shrinkToFit="0"/>
    </dxf>
    <dxf>
      <font>
        <u val="none"/>
        <color auto="1"/>
        <name val="FreeSans"/>
      </font>
      <numFmt numFmtId="30" formatCode="@"/>
      <fill>
        <patternFill>
          <bgColor rgb="FFE8EAED"/>
        </patternFill>
      </fill>
      <alignment horizontal="center" vertical="center" textRotation="0" wrapText="0" indent="0" shrinkToFit="0"/>
    </dxf>
    <dxf>
      <font>
        <u val="none"/>
        <color rgb="FF808080"/>
        <name val="FreeSans"/>
      </font>
      <numFmt numFmtId="30" formatCode="@"/>
      <fill>
        <patternFill>
          <bgColor rgb="FFFFFFFF"/>
        </patternFill>
      </fill>
      <alignment horizontal="center" vertical="center" textRotation="0" wrapText="0" indent="0" shrinkToFit="0"/>
    </dxf>
    <dxf>
      <font>
        <u val="none"/>
        <color rgb="FFFFFFFF"/>
        <name val="FreeSans"/>
      </font>
      <numFmt numFmtId="30" formatCode="@"/>
      <fill>
        <patternFill>
          <bgColor rgb="FFB7293C"/>
        </patternFill>
      </fill>
      <alignment horizontal="center" vertical="center" textRotation="0" wrapText="0" indent="0" shrinkToFit="0"/>
    </dxf>
    <dxf>
      <font>
        <u val="none"/>
        <color rgb="FFFFFFFF"/>
        <name val="FreeSans"/>
      </font>
      <numFmt numFmtId="30" formatCode="@"/>
      <fill>
        <patternFill>
          <bgColor rgb="FF108670"/>
        </patternFill>
      </fill>
      <alignment horizontal="center" vertical="center" textRotation="0" wrapText="0" indent="0" shrinkToFit="0"/>
    </dxf>
    <dxf>
      <font>
        <b/>
        <i val="0"/>
        <strike val="0"/>
      </font>
      <fill>
        <patternFill>
          <bgColor theme="7" tint="0.79998168889431442"/>
        </patternFill>
      </fill>
    </dxf>
    <dxf>
      <font>
        <u val="none"/>
        <color theme="1"/>
        <name val="FreeSans"/>
      </font>
      <numFmt numFmtId="30" formatCode="@"/>
      <fill>
        <patternFill>
          <bgColor rgb="FFE8EAED"/>
        </patternFill>
      </fill>
      <alignment horizontal="center" vertical="center" textRotation="0" wrapText="0" indent="0" shrinkToFit="0"/>
    </dxf>
    <dxf>
      <font>
        <u val="none"/>
        <color rgb="FF808080"/>
        <name val="FreeSans"/>
      </font>
      <numFmt numFmtId="30" formatCode="@"/>
      <fill>
        <patternFill>
          <bgColor rgb="FFFFFFFF"/>
        </patternFill>
      </fill>
      <alignment horizontal="center" vertical="center" textRotation="0" wrapText="0" indent="0" shrinkToFit="0"/>
    </dxf>
    <dxf>
      <font>
        <u val="none"/>
        <color rgb="FFFFFFFF"/>
        <name val="FreeSans"/>
      </font>
      <numFmt numFmtId="30" formatCode="@"/>
      <fill>
        <patternFill>
          <bgColor rgb="FFB7293C"/>
        </patternFill>
      </fill>
      <alignment horizontal="center" vertical="center" textRotation="0" wrapText="0" indent="0" shrinkToFit="0"/>
    </dxf>
    <dxf>
      <font>
        <u val="none"/>
        <color rgb="FFFFFFFF"/>
        <name val="FreeSans"/>
      </font>
      <numFmt numFmtId="30" formatCode="@"/>
      <fill>
        <patternFill>
          <bgColor rgb="FF108670"/>
        </patternFill>
      </fill>
      <alignment horizontal="center" vertical="center" textRotation="0" wrapText="0" indent="0" shrinkToFit="0"/>
    </dxf>
    <dxf>
      <font>
        <u val="none"/>
        <color auto="1"/>
        <name val="FreeSans"/>
      </font>
      <numFmt numFmtId="30" formatCode="@"/>
      <fill>
        <patternFill>
          <bgColor rgb="FFE8EAED"/>
        </patternFill>
      </fill>
      <alignment horizontal="center" vertical="center" textRotation="0" wrapText="0" indent="0" shrinkToFit="0"/>
    </dxf>
    <dxf>
      <font>
        <u val="none"/>
        <color rgb="FF808080"/>
        <name val="FreeSans"/>
      </font>
      <numFmt numFmtId="30" formatCode="@"/>
      <fill>
        <patternFill>
          <bgColor rgb="FFFFFFFF"/>
        </patternFill>
      </fill>
      <alignment horizontal="center" vertical="center" textRotation="0" wrapText="0" indent="0" shrinkToFit="0"/>
    </dxf>
    <dxf>
      <font>
        <u val="none"/>
        <color rgb="FFFFFFFF"/>
        <name val="FreeSans"/>
      </font>
      <numFmt numFmtId="30" formatCode="@"/>
      <fill>
        <patternFill>
          <bgColor rgb="FFB7293C"/>
        </patternFill>
      </fill>
      <alignment horizontal="center" vertical="center" textRotation="0" wrapText="0" indent="0" shrinkToFit="0"/>
    </dxf>
    <dxf>
      <font>
        <u val="none"/>
        <color rgb="FFFFFFFF"/>
        <name val="FreeSans"/>
      </font>
      <numFmt numFmtId="30" formatCode="@"/>
      <fill>
        <patternFill>
          <bgColor rgb="FF108670"/>
        </patternFill>
      </fill>
      <alignment horizontal="center" vertical="center" textRotation="0" wrapText="0" indent="0" shrinkToFit="0"/>
    </dxf>
    <dxf>
      <font>
        <b/>
        <i val="0"/>
        <strike val="0"/>
      </font>
      <fill>
        <patternFill>
          <bgColor theme="7" tint="0.79998168889431442"/>
        </patternFill>
      </fill>
    </dxf>
    <dxf>
      <font>
        <u val="none"/>
        <color theme="1"/>
        <name val="FreeSans"/>
      </font>
      <numFmt numFmtId="30" formatCode="@"/>
      <fill>
        <patternFill>
          <bgColor rgb="FFE8EAED"/>
        </patternFill>
      </fill>
      <alignment horizontal="center" vertical="center" textRotation="0" wrapText="0" indent="0" shrinkToFit="0"/>
    </dxf>
    <dxf>
      <font>
        <u val="none"/>
        <color rgb="FF808080"/>
        <name val="FreeSans"/>
      </font>
      <numFmt numFmtId="30" formatCode="@"/>
      <fill>
        <patternFill>
          <bgColor rgb="FFFFFFFF"/>
        </patternFill>
      </fill>
      <alignment horizontal="center" vertical="center" textRotation="0" wrapText="0" indent="0" shrinkToFit="0"/>
    </dxf>
    <dxf>
      <font>
        <u val="none"/>
        <color rgb="FFFFFFFF"/>
        <name val="FreeSans"/>
      </font>
      <numFmt numFmtId="30" formatCode="@"/>
      <fill>
        <patternFill>
          <bgColor rgb="FFB7293C"/>
        </patternFill>
      </fill>
      <alignment horizontal="center" vertical="center" textRotation="0" wrapText="0" indent="0" shrinkToFit="0"/>
    </dxf>
    <dxf>
      <font>
        <u val="none"/>
        <color rgb="FFFFFFFF"/>
        <name val="FreeSans"/>
      </font>
      <numFmt numFmtId="30" formatCode="@"/>
      <fill>
        <patternFill>
          <bgColor rgb="FF108670"/>
        </patternFill>
      </fill>
      <alignment horizontal="center" vertical="center" textRotation="0" wrapText="0" indent="0" shrinkToFit="0"/>
    </dxf>
    <dxf>
      <font>
        <u val="none"/>
        <color auto="1"/>
        <name val="FreeSans"/>
      </font>
      <numFmt numFmtId="30" formatCode="@"/>
      <fill>
        <patternFill>
          <bgColor rgb="FFE8EAED"/>
        </patternFill>
      </fill>
      <alignment horizontal="center" vertical="center" textRotation="0" wrapText="0" indent="0" shrinkToFit="0"/>
    </dxf>
    <dxf>
      <font>
        <u val="none"/>
        <color rgb="FF808080"/>
        <name val="FreeSans"/>
      </font>
      <numFmt numFmtId="30" formatCode="@"/>
      <fill>
        <patternFill>
          <bgColor rgb="FFFFFFFF"/>
        </patternFill>
      </fill>
      <alignment horizontal="center" vertical="center" textRotation="0" wrapText="0" indent="0" shrinkToFit="0"/>
    </dxf>
    <dxf>
      <font>
        <u val="none"/>
        <color rgb="FFFFFFFF"/>
        <name val="FreeSans"/>
      </font>
      <numFmt numFmtId="30" formatCode="@"/>
      <fill>
        <patternFill>
          <bgColor rgb="FFB7293C"/>
        </patternFill>
      </fill>
      <alignment horizontal="center" vertical="center" textRotation="0" wrapText="0" indent="0" shrinkToFit="0"/>
    </dxf>
    <dxf>
      <font>
        <u val="none"/>
        <color rgb="FFFFFFFF"/>
        <name val="FreeSans"/>
      </font>
      <numFmt numFmtId="30" formatCode="@"/>
      <fill>
        <patternFill>
          <bgColor rgb="FF108670"/>
        </patternFill>
      </fill>
      <alignment horizontal="center" vertical="center" textRotation="0" wrapText="0" indent="0" shrinkToFit="0"/>
    </dxf>
    <dxf>
      <font>
        <b/>
        <i val="0"/>
        <strike val="0"/>
      </font>
      <fill>
        <patternFill>
          <bgColor theme="7" tint="0.79998168889431442"/>
        </patternFill>
      </fill>
    </dxf>
    <dxf>
      <font>
        <u val="none"/>
        <color theme="1"/>
        <name val="FreeSans"/>
      </font>
      <numFmt numFmtId="30" formatCode="@"/>
      <fill>
        <patternFill>
          <bgColor rgb="FFE8EAED"/>
        </patternFill>
      </fill>
      <alignment horizontal="center" vertical="center" textRotation="0" wrapText="0" indent="0" shrinkToFit="0"/>
    </dxf>
    <dxf>
      <font>
        <u val="none"/>
        <color rgb="FF808080"/>
        <name val="FreeSans"/>
      </font>
      <numFmt numFmtId="30" formatCode="@"/>
      <fill>
        <patternFill>
          <bgColor rgb="FFFFFFFF"/>
        </patternFill>
      </fill>
      <alignment horizontal="center" vertical="center" textRotation="0" wrapText="0" indent="0" shrinkToFit="0"/>
    </dxf>
    <dxf>
      <font>
        <u val="none"/>
        <color rgb="FFFFFFFF"/>
        <name val="FreeSans"/>
      </font>
      <numFmt numFmtId="30" formatCode="@"/>
      <fill>
        <patternFill>
          <bgColor rgb="FFB7293C"/>
        </patternFill>
      </fill>
      <alignment horizontal="center" vertical="center" textRotation="0" wrapText="0" indent="0" shrinkToFit="0"/>
    </dxf>
    <dxf>
      <font>
        <u val="none"/>
        <color rgb="FFFFFFFF"/>
        <name val="FreeSans"/>
      </font>
      <numFmt numFmtId="30" formatCode="@"/>
      <fill>
        <patternFill>
          <bgColor rgb="FF108670"/>
        </patternFill>
      </fill>
      <alignment horizontal="center" vertical="center" textRotation="0" wrapText="0" indent="0" shrinkToFit="0"/>
    </dxf>
    <dxf>
      <font>
        <u val="none"/>
        <color auto="1"/>
        <name val="FreeSans"/>
      </font>
      <numFmt numFmtId="30" formatCode="@"/>
      <fill>
        <patternFill>
          <bgColor rgb="FFE8EAED"/>
        </patternFill>
      </fill>
      <alignment horizontal="center" vertical="center" textRotation="0" wrapText="0" indent="0" shrinkToFit="0"/>
    </dxf>
    <dxf>
      <font>
        <u val="none"/>
        <color rgb="FF808080"/>
        <name val="FreeSans"/>
      </font>
      <numFmt numFmtId="30" formatCode="@"/>
      <fill>
        <patternFill>
          <bgColor rgb="FFFFFFFF"/>
        </patternFill>
      </fill>
      <alignment horizontal="center" vertical="center" textRotation="0" wrapText="0" indent="0" shrinkToFit="0"/>
    </dxf>
    <dxf>
      <font>
        <u val="none"/>
        <color rgb="FFFFFFFF"/>
        <name val="FreeSans"/>
      </font>
      <numFmt numFmtId="30" formatCode="@"/>
      <fill>
        <patternFill>
          <bgColor rgb="FFB7293C"/>
        </patternFill>
      </fill>
      <alignment horizontal="center" vertical="center" textRotation="0" wrapText="0" indent="0" shrinkToFit="0"/>
    </dxf>
    <dxf>
      <font>
        <u val="none"/>
        <color rgb="FFFFFFFF"/>
        <name val="FreeSans"/>
      </font>
      <numFmt numFmtId="30" formatCode="@"/>
      <fill>
        <patternFill>
          <bgColor rgb="FF108670"/>
        </patternFill>
      </fill>
      <alignment horizontal="center" vertical="center" textRotation="0" wrapText="0" indent="0" shrinkToFit="0"/>
    </dxf>
    <dxf>
      <font>
        <b/>
        <i val="0"/>
        <strike val="0"/>
      </font>
      <fill>
        <patternFill>
          <bgColor theme="7" tint="0.79998168889431442"/>
        </patternFill>
      </fill>
    </dxf>
    <dxf>
      <font>
        <u val="none"/>
        <color theme="1"/>
        <name val="FreeSans"/>
      </font>
      <numFmt numFmtId="30" formatCode="@"/>
      <fill>
        <patternFill>
          <bgColor rgb="FFE8EAED"/>
        </patternFill>
      </fill>
      <alignment horizontal="center" vertical="center" textRotation="0" wrapText="0" indent="0" shrinkToFit="0"/>
    </dxf>
    <dxf>
      <font>
        <u val="none"/>
        <color rgb="FF808080"/>
        <name val="FreeSans"/>
      </font>
      <numFmt numFmtId="30" formatCode="@"/>
      <fill>
        <patternFill>
          <bgColor rgb="FFFFFFFF"/>
        </patternFill>
      </fill>
      <alignment horizontal="center" vertical="center" textRotation="0" wrapText="0" indent="0" shrinkToFit="0"/>
    </dxf>
    <dxf>
      <font>
        <u val="none"/>
        <color rgb="FFFFFFFF"/>
        <name val="FreeSans"/>
      </font>
      <numFmt numFmtId="30" formatCode="@"/>
      <fill>
        <patternFill>
          <bgColor rgb="FFB7293C"/>
        </patternFill>
      </fill>
      <alignment horizontal="center" vertical="center" textRotation="0" wrapText="0" indent="0" shrinkToFit="0"/>
    </dxf>
    <dxf>
      <font>
        <u val="none"/>
        <color rgb="FFFFFFFF"/>
        <name val="FreeSans"/>
      </font>
      <numFmt numFmtId="30" formatCode="@"/>
      <fill>
        <patternFill>
          <bgColor rgb="FF108670"/>
        </patternFill>
      </fill>
      <alignment horizontal="center" vertical="center" textRotation="0" wrapText="0" indent="0" shrinkToFit="0"/>
    </dxf>
    <dxf>
      <font>
        <u val="none"/>
        <color auto="1"/>
        <name val="FreeSans"/>
      </font>
      <numFmt numFmtId="30" formatCode="@"/>
      <fill>
        <patternFill>
          <bgColor rgb="FFE8EAED"/>
        </patternFill>
      </fill>
      <alignment horizontal="center" vertical="center" textRotation="0" wrapText="0" indent="0" shrinkToFit="0"/>
    </dxf>
    <dxf>
      <font>
        <u val="none"/>
        <color rgb="FF808080"/>
        <name val="FreeSans"/>
      </font>
      <numFmt numFmtId="30" formatCode="@"/>
      <fill>
        <patternFill>
          <bgColor rgb="FFFFFFFF"/>
        </patternFill>
      </fill>
      <alignment horizontal="center" vertical="center" textRotation="0" wrapText="0" indent="0" shrinkToFit="0"/>
    </dxf>
    <dxf>
      <font>
        <u val="none"/>
        <color rgb="FFFFFFFF"/>
        <name val="FreeSans"/>
      </font>
      <numFmt numFmtId="30" formatCode="@"/>
      <fill>
        <patternFill>
          <bgColor rgb="FFB7293C"/>
        </patternFill>
      </fill>
      <alignment horizontal="center" vertical="center" textRotation="0" wrapText="0" indent="0" shrinkToFit="0"/>
    </dxf>
    <dxf>
      <font>
        <u val="none"/>
        <color rgb="FFFFFFFF"/>
        <name val="FreeSans"/>
      </font>
      <numFmt numFmtId="30" formatCode="@"/>
      <fill>
        <patternFill>
          <bgColor rgb="FF108670"/>
        </patternFill>
      </fill>
      <alignment horizontal="center" vertical="center" textRotation="0" wrapText="0" indent="0" shrinkToFit="0"/>
    </dxf>
    <dxf>
      <font>
        <b/>
        <i val="0"/>
        <strike val="0"/>
      </font>
      <fill>
        <patternFill>
          <bgColor theme="7" tint="0.79998168889431442"/>
        </patternFill>
      </fill>
    </dxf>
    <dxf>
      <font>
        <u val="none"/>
        <color theme="1"/>
        <name val="FreeSans"/>
      </font>
      <numFmt numFmtId="30" formatCode="@"/>
      <fill>
        <patternFill>
          <bgColor rgb="FFE8EAED"/>
        </patternFill>
      </fill>
      <alignment horizontal="center" vertical="center" textRotation="0" wrapText="0" indent="0" shrinkToFit="0"/>
    </dxf>
    <dxf>
      <font>
        <u val="none"/>
        <color rgb="FF808080"/>
        <name val="FreeSans"/>
      </font>
      <numFmt numFmtId="30" formatCode="@"/>
      <fill>
        <patternFill>
          <bgColor rgb="FFFFFFFF"/>
        </patternFill>
      </fill>
      <alignment horizontal="center" vertical="center" textRotation="0" wrapText="0" indent="0" shrinkToFit="0"/>
    </dxf>
    <dxf>
      <font>
        <u val="none"/>
        <color rgb="FFFFFFFF"/>
        <name val="FreeSans"/>
      </font>
      <numFmt numFmtId="30" formatCode="@"/>
      <fill>
        <patternFill>
          <bgColor rgb="FFB7293C"/>
        </patternFill>
      </fill>
      <alignment horizontal="center" vertical="center" textRotation="0" wrapText="0" indent="0" shrinkToFit="0"/>
    </dxf>
    <dxf>
      <font>
        <u val="none"/>
        <color rgb="FFFFFFFF"/>
        <name val="FreeSans"/>
      </font>
      <numFmt numFmtId="30" formatCode="@"/>
      <fill>
        <patternFill>
          <bgColor rgb="FF108670"/>
        </patternFill>
      </fill>
      <alignment horizontal="center" vertical="center" textRotation="0" wrapText="0" indent="0" shrinkToFit="0"/>
    </dxf>
    <dxf>
      <font>
        <u val="none"/>
        <color auto="1"/>
        <name val="FreeSans"/>
      </font>
      <numFmt numFmtId="30" formatCode="@"/>
      <fill>
        <patternFill>
          <bgColor rgb="FFE8EAED"/>
        </patternFill>
      </fill>
      <alignment horizontal="center" vertical="center" textRotation="0" wrapText="0" indent="0" shrinkToFit="0"/>
    </dxf>
    <dxf>
      <font>
        <u val="none"/>
        <color rgb="FF808080"/>
        <name val="FreeSans"/>
      </font>
      <numFmt numFmtId="30" formatCode="@"/>
      <fill>
        <patternFill>
          <bgColor rgb="FFFFFFFF"/>
        </patternFill>
      </fill>
      <alignment horizontal="center" vertical="center" textRotation="0" wrapText="0" indent="0" shrinkToFit="0"/>
    </dxf>
    <dxf>
      <font>
        <u val="none"/>
        <color rgb="FFFFFFFF"/>
        <name val="FreeSans"/>
      </font>
      <numFmt numFmtId="30" formatCode="@"/>
      <fill>
        <patternFill>
          <bgColor rgb="FFB7293C"/>
        </patternFill>
      </fill>
      <alignment horizontal="center" vertical="center" textRotation="0" wrapText="0" indent="0" shrinkToFit="0"/>
    </dxf>
    <dxf>
      <font>
        <u val="none"/>
        <color rgb="FFFFFFFF"/>
        <name val="FreeSans"/>
      </font>
      <numFmt numFmtId="30" formatCode="@"/>
      <fill>
        <patternFill>
          <bgColor rgb="FF108670"/>
        </patternFill>
      </fill>
      <alignment horizontal="center" vertical="center" textRotation="0" wrapText="0" indent="0" shrinkToFit="0"/>
    </dxf>
    <dxf>
      <font>
        <b/>
        <i val="0"/>
        <strike val="0"/>
      </font>
      <fill>
        <patternFill>
          <bgColor theme="7" tint="0.79998168889431442"/>
        </patternFill>
      </fill>
    </dxf>
    <dxf>
      <font>
        <u val="none"/>
        <color theme="1"/>
        <name val="FreeSans"/>
      </font>
      <numFmt numFmtId="30" formatCode="@"/>
      <fill>
        <patternFill>
          <bgColor rgb="FFE8EAED"/>
        </patternFill>
      </fill>
      <alignment horizontal="center" vertical="center" textRotation="0" wrapText="0" indent="0" shrinkToFit="0"/>
    </dxf>
    <dxf>
      <font>
        <u val="none"/>
        <color rgb="FF808080"/>
        <name val="FreeSans"/>
      </font>
      <numFmt numFmtId="30" formatCode="@"/>
      <fill>
        <patternFill>
          <bgColor rgb="FFFFFFFF"/>
        </patternFill>
      </fill>
      <alignment horizontal="center" vertical="center" textRotation="0" wrapText="0" indent="0" shrinkToFit="0"/>
    </dxf>
    <dxf>
      <font>
        <u val="none"/>
        <color rgb="FFFFFFFF"/>
        <name val="FreeSans"/>
      </font>
      <numFmt numFmtId="30" formatCode="@"/>
      <fill>
        <patternFill>
          <bgColor rgb="FFB7293C"/>
        </patternFill>
      </fill>
      <alignment horizontal="center" vertical="center" textRotation="0" wrapText="0" indent="0" shrinkToFit="0"/>
    </dxf>
    <dxf>
      <font>
        <u val="none"/>
        <color rgb="FFFFFFFF"/>
        <name val="FreeSans"/>
      </font>
      <numFmt numFmtId="30" formatCode="@"/>
      <fill>
        <patternFill>
          <bgColor rgb="FF108670"/>
        </patternFill>
      </fill>
      <alignment horizontal="center" vertical="center" textRotation="0" wrapText="0" indent="0" shrinkToFit="0"/>
    </dxf>
    <dxf>
      <font>
        <u val="none"/>
        <color auto="1"/>
        <name val="FreeSans"/>
      </font>
      <numFmt numFmtId="30" formatCode="@"/>
      <fill>
        <patternFill>
          <bgColor rgb="FFE8EAED"/>
        </patternFill>
      </fill>
      <alignment horizontal="center" vertical="center" textRotation="0" wrapText="0" indent="0" shrinkToFit="0"/>
    </dxf>
    <dxf>
      <font>
        <u val="none"/>
        <color rgb="FF808080"/>
        <name val="FreeSans"/>
      </font>
      <numFmt numFmtId="30" formatCode="@"/>
      <fill>
        <patternFill>
          <bgColor rgb="FFFFFFFF"/>
        </patternFill>
      </fill>
      <alignment horizontal="center" vertical="center" textRotation="0" wrapText="0" indent="0" shrinkToFit="0"/>
    </dxf>
    <dxf>
      <font>
        <u val="none"/>
        <color rgb="FFFFFFFF"/>
        <name val="FreeSans"/>
      </font>
      <numFmt numFmtId="30" formatCode="@"/>
      <fill>
        <patternFill>
          <bgColor rgb="FFB7293C"/>
        </patternFill>
      </fill>
      <alignment horizontal="center" vertical="center" textRotation="0" wrapText="0" indent="0" shrinkToFit="0"/>
    </dxf>
    <dxf>
      <font>
        <u val="none"/>
        <color rgb="FFFFFFFF"/>
        <name val="FreeSans"/>
      </font>
      <numFmt numFmtId="30" formatCode="@"/>
      <fill>
        <patternFill>
          <bgColor rgb="FF108670"/>
        </patternFill>
      </fill>
      <alignment horizontal="center" vertical="center" textRotation="0" wrapText="0" indent="0" shrinkToFit="0"/>
    </dxf>
    <dxf>
      <font>
        <b/>
        <i val="0"/>
        <strike val="0"/>
      </font>
      <fill>
        <patternFill>
          <bgColor theme="7" tint="0.79998168889431442"/>
        </patternFill>
      </fill>
    </dxf>
    <dxf>
      <font>
        <u val="none"/>
        <color theme="1"/>
        <name val="FreeSans"/>
      </font>
      <numFmt numFmtId="30" formatCode="@"/>
      <fill>
        <patternFill>
          <bgColor rgb="FFE8EAED"/>
        </patternFill>
      </fill>
      <alignment horizontal="center" vertical="center" textRotation="0" wrapText="0" indent="0" shrinkToFit="0"/>
    </dxf>
    <dxf>
      <font>
        <u val="none"/>
        <color rgb="FF808080"/>
        <name val="FreeSans"/>
      </font>
      <numFmt numFmtId="30" formatCode="@"/>
      <fill>
        <patternFill>
          <bgColor rgb="FFFFFFFF"/>
        </patternFill>
      </fill>
      <alignment horizontal="center" vertical="center" textRotation="0" wrapText="0" indent="0" shrinkToFit="0"/>
    </dxf>
    <dxf>
      <font>
        <u val="none"/>
        <color rgb="FFFFFFFF"/>
        <name val="FreeSans"/>
      </font>
      <numFmt numFmtId="30" formatCode="@"/>
      <fill>
        <patternFill>
          <bgColor rgb="FFB7293C"/>
        </patternFill>
      </fill>
      <alignment horizontal="center" vertical="center" textRotation="0" wrapText="0" indent="0" shrinkToFit="0"/>
    </dxf>
    <dxf>
      <font>
        <u val="none"/>
        <color rgb="FFFFFFFF"/>
        <name val="FreeSans"/>
      </font>
      <numFmt numFmtId="30" formatCode="@"/>
      <fill>
        <patternFill>
          <bgColor rgb="FF108670"/>
        </patternFill>
      </fill>
      <alignment horizontal="center" vertical="center" textRotation="0" wrapText="0" indent="0" shrinkToFit="0"/>
    </dxf>
    <dxf>
      <font>
        <u val="none"/>
        <color auto="1"/>
        <name val="FreeSans"/>
      </font>
      <numFmt numFmtId="30" formatCode="@"/>
      <fill>
        <patternFill>
          <bgColor rgb="FFE8EAED"/>
        </patternFill>
      </fill>
      <alignment horizontal="center" vertical="center" textRotation="0" wrapText="0" indent="0" shrinkToFit="0"/>
    </dxf>
    <dxf>
      <font>
        <u val="none"/>
        <color rgb="FF808080"/>
        <name val="FreeSans"/>
      </font>
      <numFmt numFmtId="30" formatCode="@"/>
      <fill>
        <patternFill>
          <bgColor rgb="FFFFFFFF"/>
        </patternFill>
      </fill>
      <alignment horizontal="center" vertical="center" textRotation="0" wrapText="0" indent="0" shrinkToFit="0"/>
    </dxf>
    <dxf>
      <font>
        <u val="none"/>
        <color rgb="FFFFFFFF"/>
        <name val="FreeSans"/>
      </font>
      <numFmt numFmtId="30" formatCode="@"/>
      <fill>
        <patternFill>
          <bgColor rgb="FFB7293C"/>
        </patternFill>
      </fill>
      <alignment horizontal="center" vertical="center" textRotation="0" wrapText="0" indent="0" shrinkToFit="0"/>
    </dxf>
    <dxf>
      <font>
        <u val="none"/>
        <color rgb="FFFFFFFF"/>
        <name val="FreeSans"/>
      </font>
      <numFmt numFmtId="30" formatCode="@"/>
      <fill>
        <patternFill>
          <bgColor rgb="FF108670"/>
        </patternFill>
      </fill>
      <alignment horizontal="center" vertical="center" textRotation="0" wrapText="0" indent="0" shrinkToFit="0"/>
    </dxf>
    <dxf>
      <font>
        <b/>
        <i val="0"/>
        <strike val="0"/>
      </font>
      <fill>
        <patternFill>
          <bgColor theme="7" tint="0.79998168889431442"/>
        </patternFill>
      </fill>
    </dxf>
    <dxf>
      <font>
        <u val="none"/>
        <color theme="1"/>
        <name val="FreeSans"/>
      </font>
      <numFmt numFmtId="30" formatCode="@"/>
      <fill>
        <patternFill>
          <bgColor rgb="FFE8EAED"/>
        </patternFill>
      </fill>
      <alignment horizontal="center" vertical="center" textRotation="0" wrapText="0" indent="0" shrinkToFit="0"/>
    </dxf>
    <dxf>
      <font>
        <u val="none"/>
        <color rgb="FF808080"/>
        <name val="FreeSans"/>
      </font>
      <numFmt numFmtId="30" formatCode="@"/>
      <fill>
        <patternFill>
          <bgColor rgb="FFFFFFFF"/>
        </patternFill>
      </fill>
      <alignment horizontal="center" vertical="center" textRotation="0" wrapText="0" indent="0" shrinkToFit="0"/>
    </dxf>
    <dxf>
      <font>
        <u val="none"/>
        <color rgb="FFFFFFFF"/>
        <name val="FreeSans"/>
      </font>
      <numFmt numFmtId="30" formatCode="@"/>
      <fill>
        <patternFill>
          <bgColor rgb="FFB7293C"/>
        </patternFill>
      </fill>
      <alignment horizontal="center" vertical="center" textRotation="0" wrapText="0" indent="0" shrinkToFit="0"/>
    </dxf>
    <dxf>
      <font>
        <u val="none"/>
        <color rgb="FFFFFFFF"/>
        <name val="FreeSans"/>
      </font>
      <numFmt numFmtId="30" formatCode="@"/>
      <fill>
        <patternFill>
          <bgColor rgb="FF108670"/>
        </patternFill>
      </fill>
      <alignment horizontal="center" vertical="center" textRotation="0" wrapText="0" indent="0" shrinkToFit="0"/>
    </dxf>
    <dxf>
      <font>
        <u val="none"/>
        <color auto="1"/>
        <name val="FreeSans"/>
      </font>
      <numFmt numFmtId="30" formatCode="@"/>
      <fill>
        <patternFill>
          <bgColor rgb="FFE8EAED"/>
        </patternFill>
      </fill>
      <alignment horizontal="center" vertical="center" textRotation="0" wrapText="0" indent="0" shrinkToFit="0"/>
    </dxf>
    <dxf>
      <font>
        <u val="none"/>
        <color rgb="FF808080"/>
        <name val="FreeSans"/>
      </font>
      <numFmt numFmtId="30" formatCode="@"/>
      <fill>
        <patternFill>
          <bgColor rgb="FFFFFFFF"/>
        </patternFill>
      </fill>
      <alignment horizontal="center" vertical="center" textRotation="0" wrapText="0" indent="0" shrinkToFit="0"/>
    </dxf>
    <dxf>
      <font>
        <u val="none"/>
        <color rgb="FFFFFFFF"/>
        <name val="FreeSans"/>
      </font>
      <numFmt numFmtId="30" formatCode="@"/>
      <fill>
        <patternFill>
          <bgColor rgb="FFB7293C"/>
        </patternFill>
      </fill>
      <alignment horizontal="center" vertical="center" textRotation="0" wrapText="0" indent="0" shrinkToFit="0"/>
    </dxf>
    <dxf>
      <font>
        <u val="none"/>
        <color rgb="FFFFFFFF"/>
        <name val="FreeSans"/>
      </font>
      <numFmt numFmtId="30" formatCode="@"/>
      <fill>
        <patternFill>
          <bgColor rgb="FF108670"/>
        </patternFill>
      </fill>
      <alignment horizontal="center" vertical="center" textRotation="0" wrapText="0" indent="0" shrinkToFit="0"/>
    </dxf>
    <dxf>
      <font>
        <b/>
        <i val="0"/>
        <strike val="0"/>
      </font>
      <fill>
        <patternFill>
          <bgColor theme="7" tint="0.79998168889431442"/>
        </patternFill>
      </fill>
    </dxf>
    <dxf>
      <font>
        <u val="none"/>
        <color theme="1"/>
        <name val="FreeSans"/>
      </font>
      <numFmt numFmtId="30" formatCode="@"/>
      <fill>
        <patternFill>
          <bgColor rgb="FFE8EAED"/>
        </patternFill>
      </fill>
      <alignment horizontal="center" vertical="center" textRotation="0" wrapText="0" indent="0" shrinkToFit="0"/>
    </dxf>
    <dxf>
      <font>
        <u val="none"/>
        <color rgb="FF808080"/>
        <name val="FreeSans"/>
      </font>
      <numFmt numFmtId="30" formatCode="@"/>
      <fill>
        <patternFill>
          <bgColor rgb="FFFFFFFF"/>
        </patternFill>
      </fill>
      <alignment horizontal="center" vertical="center" textRotation="0" wrapText="0" indent="0" shrinkToFit="0"/>
    </dxf>
    <dxf>
      <font>
        <u val="none"/>
        <color rgb="FFFFFFFF"/>
        <name val="FreeSans"/>
      </font>
      <numFmt numFmtId="30" formatCode="@"/>
      <fill>
        <patternFill>
          <bgColor rgb="FFB7293C"/>
        </patternFill>
      </fill>
      <alignment horizontal="center" vertical="center" textRotation="0" wrapText="0" indent="0" shrinkToFit="0"/>
    </dxf>
    <dxf>
      <font>
        <u val="none"/>
        <color rgb="FFFFFFFF"/>
        <name val="FreeSans"/>
      </font>
      <numFmt numFmtId="30" formatCode="@"/>
      <fill>
        <patternFill>
          <bgColor rgb="FF108670"/>
        </patternFill>
      </fill>
      <alignment horizontal="center" vertical="center" textRotation="0" wrapText="0" indent="0" shrinkToFit="0"/>
    </dxf>
    <dxf>
      <font>
        <u val="none"/>
        <color theme="1"/>
        <name val="FreeSans"/>
      </font>
      <numFmt numFmtId="30" formatCode="@"/>
      <fill>
        <patternFill>
          <bgColor rgb="FFE8EAED"/>
        </patternFill>
      </fill>
      <alignment horizontal="center" vertical="center" textRotation="0" wrapText="0" indent="0" shrinkToFit="0"/>
    </dxf>
    <dxf>
      <font>
        <u val="none"/>
        <color rgb="FF808080"/>
        <name val="FreeSans"/>
      </font>
      <numFmt numFmtId="30" formatCode="@"/>
      <fill>
        <patternFill>
          <bgColor rgb="FFFFFFFF"/>
        </patternFill>
      </fill>
      <alignment horizontal="center" vertical="center" textRotation="0" wrapText="0" indent="0" shrinkToFit="0"/>
    </dxf>
    <dxf>
      <font>
        <u val="none"/>
        <color rgb="FFFFFFFF"/>
        <name val="FreeSans"/>
      </font>
      <numFmt numFmtId="30" formatCode="@"/>
      <fill>
        <patternFill>
          <bgColor rgb="FFB7293C"/>
        </patternFill>
      </fill>
      <alignment horizontal="center" vertical="center" textRotation="0" wrapText="0" indent="0" shrinkToFit="0"/>
    </dxf>
    <dxf>
      <font>
        <u val="none"/>
        <color rgb="FFFFFFFF"/>
        <name val="FreeSans"/>
      </font>
      <numFmt numFmtId="30" formatCode="@"/>
      <fill>
        <patternFill>
          <bgColor rgb="FF108670"/>
        </patternFill>
      </fill>
      <alignment horizontal="center" vertical="center" textRotation="0" wrapText="0" indent="0" shrinkToFit="0"/>
    </dxf>
    <dxf>
      <font>
        <u val="none"/>
        <color theme="1"/>
        <name val="FreeSans"/>
      </font>
      <numFmt numFmtId="30" formatCode="@"/>
      <fill>
        <patternFill>
          <bgColor rgb="FFE8EAED"/>
        </patternFill>
      </fill>
      <alignment horizontal="center" vertical="center" textRotation="0" wrapText="0" indent="0" shrinkToFit="0"/>
    </dxf>
    <dxf>
      <font>
        <u val="none"/>
        <color rgb="FF808080"/>
        <name val="FreeSans"/>
      </font>
      <numFmt numFmtId="30" formatCode="@"/>
      <fill>
        <patternFill>
          <bgColor rgb="FFFFFFFF"/>
        </patternFill>
      </fill>
      <alignment horizontal="center" vertical="center" textRotation="0" wrapText="0" indent="0" shrinkToFit="0"/>
    </dxf>
    <dxf>
      <font>
        <u val="none"/>
        <color rgb="FFFFFFFF"/>
        <name val="FreeSans"/>
      </font>
      <numFmt numFmtId="30" formatCode="@"/>
      <fill>
        <patternFill>
          <bgColor rgb="FFB7293C"/>
        </patternFill>
      </fill>
      <alignment horizontal="center" vertical="center" textRotation="0" wrapText="0" indent="0" shrinkToFit="0"/>
    </dxf>
    <dxf>
      <font>
        <u val="none"/>
        <color rgb="FFFFFFFF"/>
        <name val="FreeSans"/>
      </font>
      <numFmt numFmtId="30" formatCode="@"/>
      <fill>
        <patternFill>
          <bgColor rgb="FF108670"/>
        </patternFill>
      </fill>
      <alignment horizontal="center" vertical="center" textRotation="0" wrapText="0" indent="0" shrinkToFit="0"/>
    </dxf>
    <dxf>
      <font>
        <b/>
        <i val="0"/>
        <strike val="0"/>
      </font>
      <fill>
        <patternFill>
          <bgColor theme="7" tint="0.79998168889431442"/>
        </patternFill>
      </fill>
    </dxf>
    <dxf>
      <font>
        <u val="none"/>
        <color rgb="FF0B1B34"/>
        <name val="FreeSans"/>
      </font>
      <numFmt numFmtId="30" formatCode="@"/>
      <fill>
        <patternFill>
          <bgColor rgb="FFE8EAED"/>
        </patternFill>
      </fill>
      <alignment horizontal="center" vertical="center" textRotation="0" wrapText="0" indent="0" shrinkToFit="0"/>
    </dxf>
    <dxf>
      <font>
        <u val="none"/>
        <color rgb="FF808080"/>
        <name val="FreeSans"/>
      </font>
      <numFmt numFmtId="30" formatCode="@"/>
      <fill>
        <patternFill>
          <bgColor rgb="FFFFFFFF"/>
        </patternFill>
      </fill>
      <alignment horizontal="center" vertical="center" textRotation="0" wrapText="0" indent="0" shrinkToFit="0"/>
    </dxf>
    <dxf>
      <font>
        <u val="none"/>
        <color theme="0"/>
        <name val="FreeSans"/>
      </font>
      <numFmt numFmtId="30" formatCode="@"/>
      <fill>
        <patternFill>
          <bgColor rgb="FF108670"/>
        </patternFill>
      </fill>
      <alignment horizontal="center" vertical="center" textRotation="0" wrapText="0" indent="0" shrinkToFit="0"/>
    </dxf>
    <dxf>
      <font>
        <u val="none"/>
        <color rgb="FFFFFFFF"/>
        <name val="FreeSans"/>
      </font>
      <numFmt numFmtId="30" formatCode="@"/>
      <fill>
        <patternFill>
          <bgColor rgb="FFB7293C"/>
        </patternFill>
      </fill>
      <alignment horizontal="center" vertical="center" textRotation="0" wrapText="0" indent="0" shrinkToFit="0"/>
    </dxf>
    <dxf>
      <font>
        <b/>
        <i val="0"/>
        <color theme="0"/>
      </font>
      <fill>
        <patternFill>
          <bgColor rgb="FF108670"/>
        </patternFill>
      </fill>
    </dxf>
    <dxf>
      <font>
        <b/>
        <i val="0"/>
        <strike val="0"/>
        <color theme="0"/>
      </font>
      <fill>
        <patternFill>
          <bgColor rgb="FFC00000"/>
        </patternFill>
      </fill>
    </dxf>
    <dxf>
      <font>
        <color theme="1"/>
      </font>
    </dxf>
  </dxfs>
  <tableStyles count="0" defaultTableStyle="TableStyleMedium2" defaultPivotStyle="PivotStyleLight16"/>
  <colors>
    <mruColors>
      <color rgb="FFE8EAED"/>
      <color rgb="FF004774"/>
      <color rgb="FF108670"/>
      <color rgb="FFB7293C"/>
      <color rgb="FFE3EBF2"/>
      <color rgb="FF808080"/>
      <color rgb="FFF2EBC7"/>
      <color rgb="FF31486E"/>
      <color rgb="FF0B1B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dLbls>
          <c:showLegendKey val="0"/>
          <c:showVal val="0"/>
          <c:showCatName val="0"/>
          <c:showSerName val="0"/>
          <c:showPercent val="0"/>
          <c:showBubbleSize val="0"/>
        </c:dLbls>
        <c:gapWidth val="100"/>
        <c:axId val="-1721111040"/>
        <c:axId val="-1721157424"/>
      </c:barChart>
      <c:catAx>
        <c:axId val="-1721111040"/>
        <c:scaling>
          <c:orientation val="minMax"/>
        </c:scaling>
        <c:delete val="0"/>
        <c:axPos val="b"/>
        <c:numFmt formatCode="General" sourceLinked="1"/>
        <c:majorTickMark val="out"/>
        <c:minorTickMark val="none"/>
        <c:tickLblPos val="nextTo"/>
        <c:spPr>
          <a:ln>
            <a:solidFill>
              <a:srgbClr val="B3B3B3"/>
            </a:solidFill>
          </a:ln>
        </c:spPr>
        <c:txPr>
          <a:bodyPr/>
          <a:lstStyle/>
          <a:p>
            <a:pPr>
              <a:defRPr sz="1000" b="0" strike="noStrike" spc="-1">
                <a:solidFill>
                  <a:srgbClr val="000000"/>
                </a:solidFill>
                <a:uFill>
                  <a:solidFill>
                    <a:srgbClr val="FFFFFF"/>
                  </a:solidFill>
                </a:uFill>
                <a:latin typeface="Arial"/>
              </a:defRPr>
            </a:pPr>
            <a:endParaRPr lang="en-US"/>
          </a:p>
        </c:txPr>
        <c:crossAx val="-1721157424"/>
        <c:crosses val="autoZero"/>
        <c:auto val="1"/>
        <c:lblAlgn val="ctr"/>
        <c:lblOffset val="100"/>
        <c:noMultiLvlLbl val="1"/>
      </c:catAx>
      <c:valAx>
        <c:axId val="-1721157424"/>
        <c:scaling>
          <c:orientation val="minMax"/>
        </c:scaling>
        <c:delete val="0"/>
        <c:axPos val="l"/>
        <c:majorGridlines>
          <c:spPr>
            <a:ln>
              <a:solidFill>
                <a:srgbClr val="B3B3B3"/>
              </a:solidFill>
            </a:ln>
          </c:spPr>
        </c:majorGridlines>
        <c:numFmt formatCode="General" sourceLinked="1"/>
        <c:majorTickMark val="out"/>
        <c:minorTickMark val="none"/>
        <c:tickLblPos val="nextTo"/>
        <c:spPr>
          <a:ln>
            <a:solidFill>
              <a:srgbClr val="B3B3B3"/>
            </a:solidFill>
          </a:ln>
        </c:spPr>
        <c:txPr>
          <a:bodyPr/>
          <a:lstStyle/>
          <a:p>
            <a:pPr>
              <a:defRPr sz="1000" b="0" strike="noStrike" spc="-1">
                <a:solidFill>
                  <a:srgbClr val="000000"/>
                </a:solidFill>
                <a:uFill>
                  <a:solidFill>
                    <a:srgbClr val="FFFFFF"/>
                  </a:solidFill>
                </a:uFill>
                <a:latin typeface="Arial"/>
              </a:defRPr>
            </a:pPr>
            <a:endParaRPr lang="en-US"/>
          </a:p>
        </c:txPr>
        <c:crossAx val="-1721111040"/>
        <c:crosses val="autoZero"/>
        <c:crossBetween val="midCat"/>
      </c:valAx>
      <c:spPr>
        <a:noFill/>
        <a:ln>
          <a:solidFill>
            <a:srgbClr val="B3B3B3"/>
          </a:solidFill>
        </a:ln>
      </c:spPr>
    </c:plotArea>
    <c:plotVisOnly val="1"/>
    <c:dispBlanksAs val="gap"/>
    <c:showDLblsOverMax val="1"/>
  </c:chart>
  <c:spPr>
    <a:solidFill>
      <a:srgbClr val="FFFFFF"/>
    </a:solid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95250" y="136072"/>
    <xdr:ext cx="2247896" cy="531741"/>
    <xdr:pic>
      <xdr:nvPicPr>
        <xdr:cNvPr id="2" name="Image 1" title="Le gouvernement du Grand-Duché de Luxembourg - Service information et presse">
          <a:extLst>
            <a:ext uri="{FF2B5EF4-FFF2-40B4-BE49-F238E27FC236}">
              <a16:creationId xmlns:a16="http://schemas.microsoft.com/office/drawing/2014/main" id="{12A2B464-B277-48E0-82B5-BB468BBBCF81}"/>
            </a:ext>
          </a:extLst>
        </xdr:cNvPr>
        <xdr:cNvPicPr>
          <a:picLocks noChangeAspect="1"/>
        </xdr:cNvPicPr>
      </xdr:nvPicPr>
      <xdr:blipFill>
        <a:blip xmlns:r="http://schemas.openxmlformats.org/officeDocument/2006/relationships" r:embed="rId1">
          <a:lum/>
          <a:alphaModFix/>
        </a:blip>
        <a:srcRect/>
        <a:stretch>
          <a:fillRect/>
        </a:stretch>
      </xdr:blipFill>
      <xdr:spPr>
        <a:xfrm>
          <a:off x="95250" y="136072"/>
          <a:ext cx="2247896" cy="531741"/>
        </a:xfrm>
        <a:prstGeom prst="rect">
          <a:avLst/>
        </a:prstGeom>
        <a:noFill/>
        <a:ln cap="flat">
          <a:noFill/>
        </a:ln>
      </xdr:spPr>
    </xdr:pic>
    <xdr:clientData/>
  </xdr:absoluteAnchor>
</xdr:wsDr>
</file>

<file path=xl/drawings/drawing2.xml><?xml version="1.0" encoding="utf-8"?>
<xdr:wsDr xmlns:xdr="http://schemas.openxmlformats.org/drawingml/2006/spreadsheetDrawing" xmlns:a="http://schemas.openxmlformats.org/drawingml/2006/main">
  <xdr:twoCellAnchor editAs="oneCell">
    <xdr:from>
      <xdr:col>6</xdr:col>
      <xdr:colOff>151560</xdr:colOff>
      <xdr:row>7</xdr:row>
      <xdr:rowOff>237240</xdr:rowOff>
    </xdr:from>
    <xdr:to>
      <xdr:col>6</xdr:col>
      <xdr:colOff>167990</xdr:colOff>
      <xdr:row>8</xdr:row>
      <xdr:rowOff>15678</xdr:rowOff>
    </xdr:to>
    <xdr:graphicFrame macro="">
      <xdr:nvGraphicFramePr>
        <xdr:cNvPr id="2" name="Graphique 1">
          <a:extLst>
            <a:ext uri="{FF2B5EF4-FFF2-40B4-BE49-F238E27FC236}">
              <a16:creationId xmlns:a16="http://schemas.microsoft.com/office/drawing/2014/main" id="{605BF12F-B548-4FCC-A4BB-F14FD38023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8"/>
  <sheetViews>
    <sheetView tabSelected="1" zoomScale="70" zoomScaleNormal="70" workbookViewId="0">
      <selection activeCell="A4" sqref="A4:D4"/>
    </sheetView>
  </sheetViews>
  <sheetFormatPr defaultColWidth="11.5703125" defaultRowHeight="15"/>
  <cols>
    <col min="1" max="1" width="24.140625" style="2" customWidth="1"/>
    <col min="2" max="3" width="29.42578125" style="2" customWidth="1"/>
    <col min="4" max="4" width="91.5703125" style="2" customWidth="1"/>
  </cols>
  <sheetData>
    <row r="1" spans="1:4" ht="62.25" customHeight="1">
      <c r="A1" s="117"/>
      <c r="B1" s="117"/>
      <c r="C1" s="117"/>
      <c r="D1" s="117"/>
    </row>
    <row r="2" spans="1:4" ht="15.6" customHeight="1">
      <c r="A2" s="118" t="s">
        <v>268</v>
      </c>
      <c r="B2" s="119"/>
      <c r="C2" s="119"/>
      <c r="D2" s="119"/>
    </row>
    <row r="3" spans="1:4" ht="26.25">
      <c r="A3" s="120" t="s">
        <v>269</v>
      </c>
      <c r="B3" s="121"/>
      <c r="C3" s="121"/>
      <c r="D3" s="121"/>
    </row>
    <row r="4" spans="1:4" ht="376.5" customHeight="1">
      <c r="A4" s="122" t="s">
        <v>312</v>
      </c>
      <c r="B4" s="122"/>
      <c r="C4" s="122"/>
      <c r="D4" s="122"/>
    </row>
    <row r="5" spans="1:4" ht="178.5" customHeight="1">
      <c r="A5" s="116" t="s">
        <v>270</v>
      </c>
      <c r="B5" s="116"/>
      <c r="C5" s="116"/>
      <c r="D5" s="116"/>
    </row>
    <row r="6" spans="1:4" ht="408.75" customHeight="1">
      <c r="A6" s="123" t="s">
        <v>271</v>
      </c>
      <c r="B6" s="123"/>
      <c r="C6" s="123"/>
      <c r="D6" s="123"/>
    </row>
    <row r="7" spans="1:4">
      <c r="B7" s="10" t="s">
        <v>272</v>
      </c>
      <c r="C7" s="11">
        <v>21</v>
      </c>
    </row>
    <row r="8" spans="1:4" ht="330.6" customHeight="1">
      <c r="A8" s="115" t="s">
        <v>273</v>
      </c>
      <c r="B8" s="115"/>
      <c r="C8" s="115"/>
      <c r="D8" s="115"/>
    </row>
  </sheetData>
  <mergeCells count="7">
    <mergeCell ref="A8:D8"/>
    <mergeCell ref="A5:D5"/>
    <mergeCell ref="A1:D1"/>
    <mergeCell ref="A2:D2"/>
    <mergeCell ref="A3:D3"/>
    <mergeCell ref="A4:D4"/>
    <mergeCell ref="A6:D6"/>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10"/>
  <sheetViews>
    <sheetView zoomScale="115" zoomScaleNormal="115" workbookViewId="0">
      <selection activeCell="A3" sqref="A3:J3"/>
    </sheetView>
  </sheetViews>
  <sheetFormatPr defaultColWidth="8.5703125" defaultRowHeight="14.25"/>
  <cols>
    <col min="1" max="1" width="14.5703125" style="97" customWidth="1"/>
    <col min="2" max="2" width="5.42578125" style="110" hidden="1" customWidth="1"/>
    <col min="3" max="3" width="5.42578125" style="110" customWidth="1"/>
    <col min="4" max="4" width="4.42578125" style="110" customWidth="1"/>
    <col min="5" max="5" width="38.42578125" style="99" customWidth="1"/>
    <col min="6" max="7" width="5.42578125" style="99" customWidth="1"/>
    <col min="8" max="8" width="70.5703125" style="99" customWidth="1"/>
    <col min="9" max="9" width="36.42578125" style="99" customWidth="1"/>
    <col min="10" max="10" width="30.5703125" style="99" customWidth="1"/>
    <col min="11" max="11" width="8.5703125" style="99"/>
    <col min="12" max="16384" width="8.5703125" style="97"/>
  </cols>
  <sheetData>
    <row r="1" spans="1:11">
      <c r="A1" s="156" t="s">
        <v>289</v>
      </c>
      <c r="B1" s="156"/>
      <c r="C1" s="156"/>
      <c r="D1" s="156"/>
      <c r="E1" s="157" t="str">
        <f ca="1">IF(LOOKUP(J1,Sample!A10:A68,Sample!B10:B68)&lt;&gt;0,LOOKUP(J1,Sample!A10:A68,Sample!B10:B68),"-")</f>
        <v>E04</v>
      </c>
      <c r="F1" s="157"/>
      <c r="G1" s="157"/>
      <c r="H1" s="157"/>
      <c r="I1" s="157"/>
      <c r="J1" s="96" t="str">
        <f ca="1">IFERROR(RIGHT(CELL("nomfichier",$A$2),LEN(CELL("nomfichier",$A$2))-SEARCH("]",CELL("nomfichier",$A$2))), RIGHT(CELL("filename",$A$2),LEN(CELL("filename",$A$2))-SEARCH("]",CELL("filename",$A$2))))</f>
        <v>E04</v>
      </c>
      <c r="K1" s="97"/>
    </row>
    <row r="2" spans="1:11">
      <c r="A2" s="158" t="s">
        <v>290</v>
      </c>
      <c r="B2" s="158"/>
      <c r="C2" s="158"/>
      <c r="D2" s="158"/>
      <c r="E2" s="159" t="str">
        <f ca="1">IF(LOOKUP(J1,Sample!A10:A68,Sample!C10:C68)&lt;&gt;0,LOOKUP(J1,Sample!A10:A68,Sample!C10:C68),"-")</f>
        <v>-</v>
      </c>
      <c r="F2" s="159"/>
      <c r="G2" s="159"/>
      <c r="H2" s="159"/>
      <c r="I2" s="159"/>
      <c r="J2" s="98"/>
    </row>
    <row r="3" spans="1:11" s="102" customFormat="1" ht="33.75">
      <c r="A3" s="100" t="s">
        <v>148</v>
      </c>
      <c r="B3" s="100" t="s">
        <v>291</v>
      </c>
      <c r="C3" s="100" t="s">
        <v>149</v>
      </c>
      <c r="D3" s="100" t="s">
        <v>150</v>
      </c>
      <c r="E3" s="101" t="s">
        <v>151</v>
      </c>
      <c r="F3" s="100" t="s">
        <v>292</v>
      </c>
      <c r="G3" s="100" t="s">
        <v>293</v>
      </c>
      <c r="H3" s="101" t="s">
        <v>294</v>
      </c>
      <c r="I3" s="101" t="s">
        <v>295</v>
      </c>
      <c r="J3" s="101" t="s">
        <v>296</v>
      </c>
    </row>
    <row r="4" spans="1:11" s="99" customFormat="1" ht="22.5">
      <c r="A4" s="101" t="str">
        <f>Criteria!$A3</f>
        <v>Graphic elements</v>
      </c>
      <c r="B4" s="103">
        <v>1</v>
      </c>
      <c r="C4" s="103" t="str">
        <f>Criteria!B3</f>
        <v>1.1</v>
      </c>
      <c r="D4" s="103" t="str">
        <f>Criteria!C3</f>
        <v>A</v>
      </c>
      <c r="E4" s="104" t="str">
        <f>Criteria!D3</f>
        <v>Is every decorative graphic element ignored by assistive technologies?</v>
      </c>
      <c r="F4" s="105" t="s">
        <v>2</v>
      </c>
      <c r="G4" s="106"/>
      <c r="H4" s="104"/>
      <c r="I4" s="107"/>
      <c r="J4" s="111"/>
    </row>
    <row r="5" spans="1:11" s="99" customFormat="1" ht="33.75">
      <c r="A5" s="101" t="str">
        <f>Criteria!$A4</f>
        <v>Graphic elements</v>
      </c>
      <c r="B5" s="103">
        <v>2</v>
      </c>
      <c r="C5" s="103" t="str">
        <f>Criteria!B4</f>
        <v>1.2</v>
      </c>
      <c r="D5" s="103" t="str">
        <f>Criteria!C4</f>
        <v>A</v>
      </c>
      <c r="E5" s="104" t="str">
        <f>Criteria!D4</f>
        <v>Does each graphic element conveying information have an alternative accessible to assistive technologies?</v>
      </c>
      <c r="F5" s="105" t="s">
        <v>2</v>
      </c>
      <c r="G5" s="106"/>
      <c r="H5" s="104"/>
      <c r="I5" s="107"/>
      <c r="J5" s="108"/>
    </row>
    <row r="6" spans="1:11" s="99" customFormat="1" ht="33.75">
      <c r="A6" s="101" t="str">
        <f>Criteria!$A5</f>
        <v>Graphic elements</v>
      </c>
      <c r="B6" s="103">
        <v>3</v>
      </c>
      <c r="C6" s="103" t="str">
        <f>Criteria!B5</f>
        <v>1.3</v>
      </c>
      <c r="D6" s="103" t="str">
        <f>Criteria!C5</f>
        <v>A</v>
      </c>
      <c r="E6" s="104" t="str">
        <f>Criteria!D5</f>
        <v>For each graphic element conveying information, is the alternative accessible to assistive technologies relevant (excluding special cases)?</v>
      </c>
      <c r="F6" s="105" t="s">
        <v>2</v>
      </c>
      <c r="G6" s="106"/>
      <c r="H6" s="104"/>
      <c r="I6" s="107"/>
      <c r="J6" s="108"/>
    </row>
    <row r="7" spans="1:11" ht="45">
      <c r="A7" s="101" t="str">
        <f>Criteria!$A6</f>
        <v>Graphic elements</v>
      </c>
      <c r="B7" s="103">
        <v>4</v>
      </c>
      <c r="C7" s="103" t="str">
        <f>Criteria!B6</f>
        <v>1.4</v>
      </c>
      <c r="D7" s="103" t="str">
        <f>Criteria!C6</f>
        <v>A</v>
      </c>
      <c r="E7" s="104" t="str">
        <f>Criteria!D6</f>
        <v>For each graphic element used as a CAPTCHA or as a test graphic element, does the alternative rendered by assistive technologies make it possible to identify the nature and function of the graphic element?</v>
      </c>
      <c r="F7" s="105" t="s">
        <v>2</v>
      </c>
      <c r="G7" s="106"/>
      <c r="H7" s="104"/>
      <c r="I7" s="107"/>
      <c r="J7" s="108"/>
    </row>
    <row r="8" spans="1:11" ht="22.5">
      <c r="A8" s="101" t="str">
        <f>Criteria!$A7</f>
        <v>Graphic elements</v>
      </c>
      <c r="B8" s="103">
        <v>5</v>
      </c>
      <c r="C8" s="103" t="str">
        <f>Criteria!B7</f>
        <v>1.5</v>
      </c>
      <c r="D8" s="103" t="str">
        <f>Criteria!C7</f>
        <v>A</v>
      </c>
      <c r="E8" s="104" t="str">
        <f>Criteria!D7</f>
        <v>Does each graphic element used as a CAPTCHA have an alternative?</v>
      </c>
      <c r="F8" s="105" t="s">
        <v>2</v>
      </c>
      <c r="G8" s="106"/>
      <c r="H8" s="104"/>
      <c r="I8" s="107"/>
      <c r="J8" s="108"/>
    </row>
    <row r="9" spans="1:11" ht="22.5">
      <c r="A9" s="101" t="str">
        <f>Criteria!$A8</f>
        <v>Graphic elements</v>
      </c>
      <c r="B9" s="103">
        <v>6</v>
      </c>
      <c r="C9" s="103" t="str">
        <f>Criteria!B8</f>
        <v>1.6</v>
      </c>
      <c r="D9" s="103" t="str">
        <f>Criteria!C8</f>
        <v>A</v>
      </c>
      <c r="E9" s="104" t="str">
        <f>Criteria!D8</f>
        <v>Does each graphic element conveying information have, where necessary, a detailed description?</v>
      </c>
      <c r="F9" s="105" t="s">
        <v>2</v>
      </c>
      <c r="G9" s="106"/>
      <c r="H9" s="104"/>
      <c r="I9" s="107"/>
      <c r="J9" s="108"/>
    </row>
    <row r="10" spans="1:11" ht="22.5">
      <c r="A10" s="101" t="str">
        <f>Criteria!$A9</f>
        <v>Graphic elements</v>
      </c>
      <c r="B10" s="103">
        <v>7</v>
      </c>
      <c r="C10" s="103" t="str">
        <f>Criteria!B9</f>
        <v>1.7</v>
      </c>
      <c r="D10" s="103" t="str">
        <f>Criteria!C9</f>
        <v>A</v>
      </c>
      <c r="E10" s="104" t="str">
        <f>Criteria!D9</f>
        <v>For each graphic element conveying information with a detailed description, is this description relevant?</v>
      </c>
      <c r="F10" s="105" t="s">
        <v>2</v>
      </c>
      <c r="G10" s="106"/>
      <c r="H10" s="104"/>
      <c r="I10" s="107"/>
      <c r="J10" s="108"/>
    </row>
    <row r="11" spans="1:11" ht="45">
      <c r="A11" s="101" t="str">
        <f>Criteria!$A10</f>
        <v>Graphic elements</v>
      </c>
      <c r="B11" s="103">
        <v>8</v>
      </c>
      <c r="C11" s="103" t="str">
        <f>Criteria!B10</f>
        <v>1.8</v>
      </c>
      <c r="D11" s="103" t="str">
        <f>Criteria!C10</f>
        <v>AA</v>
      </c>
      <c r="E11" s="104" t="str">
        <f>Criteria!D10</f>
        <v>Each text graphic element conveying information, in the absence of a replacement mechanism, must, if possible, be replaced by styled text. Is this rule respected (excluding special cases)?</v>
      </c>
      <c r="F11" s="105" t="s">
        <v>2</v>
      </c>
      <c r="G11" s="106"/>
      <c r="H11" s="104"/>
      <c r="I11" s="107"/>
      <c r="J11" s="108"/>
    </row>
    <row r="12" spans="1:11" ht="22.5">
      <c r="A12" s="101" t="str">
        <f>Criteria!$A11</f>
        <v>Graphic elements</v>
      </c>
      <c r="B12" s="103">
        <v>9</v>
      </c>
      <c r="C12" s="103" t="str">
        <f>Criteria!B11</f>
        <v>1.9</v>
      </c>
      <c r="D12" s="103" t="str">
        <f>Criteria!C11</f>
        <v>AA</v>
      </c>
      <c r="E12" s="104" t="str">
        <f>Criteria!D11</f>
        <v>Is each graphic element with legend correctly rendered by assistive technologies?</v>
      </c>
      <c r="F12" s="105" t="s">
        <v>2</v>
      </c>
      <c r="G12" s="106"/>
      <c r="H12" s="104"/>
      <c r="I12" s="107"/>
      <c r="J12" s="108"/>
    </row>
    <row r="13" spans="1:11" ht="22.5">
      <c r="A13" s="101" t="str">
        <f>Criteria!$A12</f>
        <v>Colours</v>
      </c>
      <c r="B13" s="103">
        <v>10</v>
      </c>
      <c r="C13" s="103" t="str">
        <f>Criteria!B12</f>
        <v>2.1</v>
      </c>
      <c r="D13" s="103" t="str">
        <f>Criteria!C12</f>
        <v>A</v>
      </c>
      <c r="E13" s="104" t="str">
        <f>Criteria!D12</f>
        <v>On each screen, information must not be provided by colour alone. Is this rule respected?</v>
      </c>
      <c r="F13" s="105" t="s">
        <v>2</v>
      </c>
      <c r="G13" s="106"/>
      <c r="H13" s="104"/>
      <c r="I13" s="107"/>
      <c r="J13" s="108"/>
    </row>
    <row r="14" spans="1:11" ht="33.75">
      <c r="A14" s="101" t="str">
        <f>Criteria!$A13</f>
        <v>Colours</v>
      </c>
      <c r="B14" s="103">
        <v>11</v>
      </c>
      <c r="C14" s="103" t="str">
        <f>Criteria!B13</f>
        <v>2.2</v>
      </c>
      <c r="D14" s="103" t="str">
        <f>Criteria!C13</f>
        <v>AA</v>
      </c>
      <c r="E14" s="104" t="str">
        <f>Criteria!D13</f>
        <v>On each screen, is the contrast between the colour of the text and the colour of its background sufficiently high (excluding special cases)?</v>
      </c>
      <c r="F14" s="105" t="s">
        <v>2</v>
      </c>
      <c r="G14" s="106"/>
      <c r="H14" s="104"/>
      <c r="I14" s="107"/>
      <c r="J14" s="108"/>
    </row>
    <row r="15" spans="1:11" ht="45">
      <c r="A15" s="101" t="str">
        <f>Criteria!$A14</f>
        <v>Colours</v>
      </c>
      <c r="B15" s="103">
        <v>12</v>
      </c>
      <c r="C15" s="103" t="str">
        <f>Criteria!B14</f>
        <v>2.3</v>
      </c>
      <c r="D15" s="103" t="str">
        <f>Criteria!C14</f>
        <v>AA</v>
      </c>
      <c r="E15" s="104" t="str">
        <f>Criteria!D14</f>
        <v>On each screen, are the colours used in the user interface components and the graphic elements conveying information sufficiently contrasted (excluding special cases)?</v>
      </c>
      <c r="F15" s="105" t="s">
        <v>2</v>
      </c>
      <c r="G15" s="106"/>
      <c r="H15" s="104"/>
      <c r="I15" s="107"/>
      <c r="J15" s="108"/>
    </row>
    <row r="16" spans="1:11" ht="33.75">
      <c r="A16" s="101" t="str">
        <f>Criteria!$A15</f>
        <v>Colours</v>
      </c>
      <c r="B16" s="103">
        <v>13</v>
      </c>
      <c r="C16" s="103" t="str">
        <f>Criteria!B15</f>
        <v>2.4</v>
      </c>
      <c r="D16" s="103" t="str">
        <f>Criteria!C15</f>
        <v>AA</v>
      </c>
      <c r="E16" s="104" t="str">
        <f>Criteria!D15</f>
        <v>Is the contrast ratio of each replacement mechanism for displaying a correct contrast ratio sufficiently high?</v>
      </c>
      <c r="F16" s="105" t="s">
        <v>2</v>
      </c>
      <c r="G16" s="106"/>
      <c r="H16" s="104"/>
      <c r="I16" s="107"/>
      <c r="J16" s="108"/>
    </row>
    <row r="17" spans="1:10" ht="33.75">
      <c r="A17" s="101" t="str">
        <f>Criteria!$A16</f>
        <v>Multimedia</v>
      </c>
      <c r="B17" s="103">
        <v>14</v>
      </c>
      <c r="C17" s="103" t="str">
        <f>Criteria!B16</f>
        <v>3.1</v>
      </c>
      <c r="D17" s="103" t="str">
        <f>Criteria!C16</f>
        <v>A</v>
      </c>
      <c r="E17" s="104" t="str">
        <f>Criteria!D16</f>
        <v>Does each pre-recorded audio-only time-based media have, where appropriate, a clearly identifiable adjacent transcript (excluding special cases)?</v>
      </c>
      <c r="F17" s="105" t="s">
        <v>2</v>
      </c>
      <c r="G17" s="106"/>
      <c r="H17" s="104"/>
      <c r="I17" s="107"/>
      <c r="J17" s="108"/>
    </row>
    <row r="18" spans="1:10" ht="33.75">
      <c r="A18" s="101" t="str">
        <f>Criteria!$A17</f>
        <v>Multimedia</v>
      </c>
      <c r="B18" s="103">
        <v>15</v>
      </c>
      <c r="C18" s="103" t="str">
        <f>Criteria!B17</f>
        <v>3.2</v>
      </c>
      <c r="D18" s="103" t="str">
        <f>Criteria!C17</f>
        <v>A</v>
      </c>
      <c r="E18" s="104" t="str">
        <f>Criteria!D17</f>
        <v>For each pre-recorded audio-only time-based media with a transcript, is this transcript relevant (excluding special cases)?</v>
      </c>
      <c r="F18" s="105" t="s">
        <v>2</v>
      </c>
      <c r="G18" s="106"/>
      <c r="H18" s="104"/>
      <c r="I18" s="107"/>
      <c r="J18" s="108"/>
    </row>
    <row r="19" spans="1:10" ht="33.75">
      <c r="A19" s="101" t="str">
        <f>Criteria!$A18</f>
        <v>Multimedia</v>
      </c>
      <c r="B19" s="103">
        <v>16</v>
      </c>
      <c r="C19" s="103" t="str">
        <f>Criteria!B18</f>
        <v>3.3</v>
      </c>
      <c r="D19" s="103" t="str">
        <f>Criteria!C18</f>
        <v>A</v>
      </c>
      <c r="E19" s="104" t="str">
        <f>Criteria!D18</f>
        <v>Does each pre-recorded video-only time-based media have, if necessary, an alternative (excluding special cases)?</v>
      </c>
      <c r="F19" s="105" t="s">
        <v>2</v>
      </c>
      <c r="G19" s="106"/>
      <c r="H19" s="104"/>
      <c r="I19" s="107"/>
      <c r="J19" s="108"/>
    </row>
    <row r="20" spans="1:10" ht="33.75">
      <c r="A20" s="101" t="str">
        <f>Criteria!$A19</f>
        <v>Multimedia</v>
      </c>
      <c r="B20" s="103">
        <v>17</v>
      </c>
      <c r="C20" s="103" t="str">
        <f>Criteria!B19</f>
        <v>3.4</v>
      </c>
      <c r="D20" s="103" t="str">
        <f>Criteria!C19</f>
        <v>A</v>
      </c>
      <c r="E20" s="104" t="str">
        <f>Criteria!D19</f>
        <v>For each pre-recorded video-only time-based media with an alternative, is the alternative relevant (excluding special cases)?</v>
      </c>
      <c r="F20" s="105" t="s">
        <v>2</v>
      </c>
      <c r="G20" s="106"/>
      <c r="H20" s="104"/>
      <c r="I20" s="107"/>
      <c r="J20" s="108"/>
    </row>
    <row r="21" spans="1:10" ht="33.75">
      <c r="A21" s="101" t="str">
        <f>Criteria!$A20</f>
        <v>Multimedia</v>
      </c>
      <c r="B21" s="103">
        <v>18</v>
      </c>
      <c r="C21" s="103" t="str">
        <f>Criteria!B20</f>
        <v>3.5</v>
      </c>
      <c r="D21" s="103" t="str">
        <f>Criteria!C20</f>
        <v>A</v>
      </c>
      <c r="E21" s="104" t="str">
        <f>Criteria!D20</f>
        <v>Does each pre-recorded synchronised time-based media have, if necessary, an alternative (excluding special cases)?</v>
      </c>
      <c r="F21" s="105" t="s">
        <v>2</v>
      </c>
      <c r="G21" s="106"/>
      <c r="H21" s="104"/>
      <c r="I21" s="107"/>
      <c r="J21" s="108"/>
    </row>
    <row r="22" spans="1:10" ht="33.75">
      <c r="A22" s="101" t="str">
        <f>Criteria!$A21</f>
        <v>Multimedia</v>
      </c>
      <c r="B22" s="103">
        <v>19</v>
      </c>
      <c r="C22" s="103" t="str">
        <f>Criteria!B21</f>
        <v>3.6</v>
      </c>
      <c r="D22" s="103" t="str">
        <f>Criteria!C21</f>
        <v>A</v>
      </c>
      <c r="E22" s="104" t="str">
        <f>Criteria!D21</f>
        <v>For each pre-recorded synchronised time-based media with an alternative, is the alternative relevant (excluding special cases)?</v>
      </c>
      <c r="F22" s="105" t="s">
        <v>2</v>
      </c>
      <c r="G22" s="106"/>
      <c r="H22" s="104"/>
      <c r="I22" s="107"/>
      <c r="J22" s="108"/>
    </row>
    <row r="23" spans="1:10" ht="33.75">
      <c r="A23" s="101" t="str">
        <f>Criteria!$A22</f>
        <v>Multimedia</v>
      </c>
      <c r="B23" s="103">
        <v>20</v>
      </c>
      <c r="C23" s="103" t="str">
        <f>Criteria!B22</f>
        <v>3.7</v>
      </c>
      <c r="D23" s="103" t="str">
        <f>Criteria!C22</f>
        <v>A</v>
      </c>
      <c r="E23" s="104" t="str">
        <f>Criteria!D22</f>
        <v>Does each pre-recorded synchronised time-based media have, where appropriate, synchronised captions (excluding special cases)?</v>
      </c>
      <c r="F23" s="105" t="s">
        <v>2</v>
      </c>
      <c r="G23" s="106"/>
      <c r="H23" s="104"/>
      <c r="I23" s="107"/>
      <c r="J23" s="108"/>
    </row>
    <row r="24" spans="1:10" ht="33.75">
      <c r="A24" s="101" t="str">
        <f>Criteria!$A23</f>
        <v>Multimedia</v>
      </c>
      <c r="B24" s="103">
        <v>21</v>
      </c>
      <c r="C24" s="103" t="str">
        <f>Criteria!B23</f>
        <v>3.8</v>
      </c>
      <c r="D24" s="103" t="str">
        <f>Criteria!C23</f>
        <v>A</v>
      </c>
      <c r="E24" s="104" t="str">
        <f>Criteria!D23</f>
        <v>For each pre-recorded synchronised time-based media with synchronised captions, are these relevant?</v>
      </c>
      <c r="F24" s="105" t="s">
        <v>2</v>
      </c>
      <c r="G24" s="106"/>
      <c r="H24" s="104"/>
      <c r="I24" s="107"/>
      <c r="J24" s="108"/>
    </row>
    <row r="25" spans="1:10" ht="45">
      <c r="A25" s="101" t="str">
        <f>Criteria!$A24</f>
        <v>Multimedia</v>
      </c>
      <c r="B25" s="103">
        <v>22</v>
      </c>
      <c r="C25" s="103" t="str">
        <f>Criteria!B24</f>
        <v>3.9</v>
      </c>
      <c r="D25" s="103" t="str">
        <f>Criteria!C24</f>
        <v>AA</v>
      </c>
      <c r="E25" s="104" t="str">
        <f>Criteria!D24</f>
        <v>Does each pre-recorded time-based media (video only or synchronised) have, where appropriate, a synchronised audio description (excluding special cases)?</v>
      </c>
      <c r="F25" s="105" t="s">
        <v>2</v>
      </c>
      <c r="G25" s="106"/>
      <c r="H25" s="104"/>
      <c r="I25" s="107"/>
      <c r="J25" s="108"/>
    </row>
    <row r="26" spans="1:10" ht="33.75">
      <c r="A26" s="101" t="str">
        <f>Criteria!$A25</f>
        <v>Multimedia</v>
      </c>
      <c r="B26" s="103">
        <v>23</v>
      </c>
      <c r="C26" s="103" t="str">
        <f>Criteria!B25</f>
        <v>3.10</v>
      </c>
      <c r="D26" s="103" t="str">
        <f>Criteria!C25</f>
        <v>AA</v>
      </c>
      <c r="E26" s="104" t="str">
        <f>Criteria!D25</f>
        <v>For each pre-recorded video-only or synchronised time-based media with a synchronised audio description, is the description relevant?</v>
      </c>
      <c r="F26" s="105" t="s">
        <v>2</v>
      </c>
      <c r="G26" s="106"/>
      <c r="H26" s="104"/>
      <c r="I26" s="107"/>
      <c r="J26" s="108"/>
    </row>
    <row r="27" spans="1:10" ht="33.75">
      <c r="A27" s="101" t="str">
        <f>Criteria!$A26</f>
        <v>Multimedia</v>
      </c>
      <c r="B27" s="103">
        <v>24</v>
      </c>
      <c r="C27" s="103" t="str">
        <f>Criteria!B26</f>
        <v>3.11</v>
      </c>
      <c r="D27" s="103" t="str">
        <f>Criteria!C26</f>
        <v>A</v>
      </c>
      <c r="E27" s="104" t="str">
        <f>Criteria!D26</f>
        <v>For each pre-recorded time-based media, does the adjacent text content clearly identify the time-based media (excluding special cases)?</v>
      </c>
      <c r="F27" s="105" t="s">
        <v>2</v>
      </c>
      <c r="G27" s="106"/>
      <c r="H27" s="104"/>
      <c r="I27" s="107"/>
      <c r="J27" s="108"/>
    </row>
    <row r="28" spans="1:10" ht="22.5">
      <c r="A28" s="101" t="str">
        <f>Criteria!$A27</f>
        <v>Multimedia</v>
      </c>
      <c r="B28" s="103">
        <v>25</v>
      </c>
      <c r="C28" s="103" t="str">
        <f>Criteria!B27</f>
        <v>3.12</v>
      </c>
      <c r="D28" s="103" t="str">
        <f>Criteria!C27</f>
        <v>A</v>
      </c>
      <c r="E28" s="104" t="str">
        <f>Criteria!D27</f>
        <v>Is each automatically triggered sound sequence controllable by the user?</v>
      </c>
      <c r="F28" s="105" t="s">
        <v>2</v>
      </c>
      <c r="G28" s="106"/>
      <c r="H28" s="104"/>
      <c r="I28" s="107"/>
      <c r="J28" s="108"/>
    </row>
    <row r="29" spans="1:10" ht="22.5">
      <c r="A29" s="101" t="str">
        <f>Criteria!$A28</f>
        <v>Multimedia</v>
      </c>
      <c r="B29" s="103">
        <v>26</v>
      </c>
      <c r="C29" s="103" t="str">
        <f>Criteria!B28</f>
        <v>3.13</v>
      </c>
      <c r="D29" s="103" t="str">
        <f>Criteria!C28</f>
        <v>A</v>
      </c>
      <c r="E29" s="104" t="str">
        <f>Criteria!D28</f>
        <v>Does each time-based media have, where necessary, the viewing control features?</v>
      </c>
      <c r="F29" s="105" t="s">
        <v>2</v>
      </c>
      <c r="G29" s="106"/>
      <c r="H29" s="104"/>
      <c r="I29" s="107"/>
      <c r="J29" s="108"/>
    </row>
    <row r="30" spans="1:10" ht="33.75">
      <c r="A30" s="101" t="str">
        <f>Criteria!$A29</f>
        <v>Multimedia</v>
      </c>
      <c r="B30" s="103">
        <v>27</v>
      </c>
      <c r="C30" s="103" t="str">
        <f>Criteria!B29</f>
        <v>3.14</v>
      </c>
      <c r="D30" s="103" t="str">
        <f>Criteria!C29</f>
        <v>AA</v>
      </c>
      <c r="E30" s="104" t="str">
        <f>Criteria!D29</f>
        <v>For each time-based media, are alternative control features presented at the same level as other primary control features?</v>
      </c>
      <c r="F30" s="105" t="s">
        <v>2</v>
      </c>
      <c r="G30" s="106"/>
      <c r="H30" s="104"/>
      <c r="I30" s="107"/>
      <c r="J30" s="108"/>
    </row>
    <row r="31" spans="1:10" ht="45">
      <c r="A31" s="101" t="str">
        <f>Criteria!$A30</f>
        <v>Multimedia</v>
      </c>
      <c r="B31" s="103">
        <v>28</v>
      </c>
      <c r="C31" s="103" t="str">
        <f>Criteria!B30</f>
        <v>3.15</v>
      </c>
      <c r="D31" s="103" t="str">
        <f>Criteria!C30</f>
        <v>AA</v>
      </c>
      <c r="E31" s="104" t="str">
        <f>Criteria!D30</f>
        <v>For each feature that transmits, converts or records pre-recorded synchronised time-based media that has a captions track, at the end of the process, are the captions correctly preserved?</v>
      </c>
      <c r="F31" s="105" t="s">
        <v>2</v>
      </c>
      <c r="G31" s="106"/>
      <c r="H31" s="104"/>
      <c r="I31" s="107"/>
      <c r="J31" s="108"/>
    </row>
    <row r="32" spans="1:10" ht="56.25">
      <c r="A32" s="101" t="str">
        <f>Criteria!$A31</f>
        <v>Multimedia</v>
      </c>
      <c r="B32" s="103">
        <v>29</v>
      </c>
      <c r="C32" s="103" t="str">
        <f>Criteria!B31</f>
        <v>3.16</v>
      </c>
      <c r="D32" s="103" t="str">
        <f>Criteria!C31</f>
        <v>AA</v>
      </c>
      <c r="E32" s="104" t="str">
        <f>Criteria!D31</f>
        <v>For each feature that transmits, converts or records a time-based media pre-recorded with a synchronised audio description, at the end of the process, is the audio description correctly preserved?</v>
      </c>
      <c r="F32" s="105" t="s">
        <v>2</v>
      </c>
      <c r="G32" s="106"/>
      <c r="H32" s="104"/>
      <c r="I32" s="107"/>
      <c r="J32" s="108"/>
    </row>
    <row r="33" spans="1:10" ht="33.75">
      <c r="A33" s="101" t="str">
        <f>Criteria!$A32</f>
        <v>Multimedia</v>
      </c>
      <c r="B33" s="103">
        <v>30</v>
      </c>
      <c r="C33" s="103" t="str">
        <f>Criteria!B32</f>
        <v>3.17</v>
      </c>
      <c r="D33" s="103" t="str">
        <f>Criteria!C32</f>
        <v>AA</v>
      </c>
      <c r="E33" s="104" t="str">
        <f>Criteria!D32</f>
        <v>For each pre-recorded time-based media, is the presentation of captions controllable by the user (excluding special cases)?</v>
      </c>
      <c r="F33" s="105" t="s">
        <v>2</v>
      </c>
      <c r="G33" s="106"/>
      <c r="H33" s="104"/>
      <c r="I33" s="107"/>
      <c r="J33" s="108"/>
    </row>
    <row r="34" spans="1:10" ht="33.75">
      <c r="A34" s="101" t="str">
        <f>Criteria!$A33</f>
        <v>Multimedia</v>
      </c>
      <c r="B34" s="103">
        <v>31</v>
      </c>
      <c r="C34" s="103" t="str">
        <f>Criteria!B33</f>
        <v>3.18</v>
      </c>
      <c r="D34" s="103" t="str">
        <f>Criteria!C33</f>
        <v>AA</v>
      </c>
      <c r="E34" s="104" t="str">
        <f>Criteria!D33</f>
        <v>For each pre-recorded synchronised time-based media that has synchronised subtitles, can these be, if necessary, vocalised (excluding special cases)?</v>
      </c>
      <c r="F34" s="105" t="s">
        <v>2</v>
      </c>
      <c r="G34" s="106"/>
      <c r="H34" s="104"/>
      <c r="I34" s="107"/>
      <c r="J34" s="108"/>
    </row>
    <row r="35" spans="1:10">
      <c r="A35" s="101" t="str">
        <f>Criteria!$A34</f>
        <v>Tables</v>
      </c>
      <c r="B35" s="103">
        <v>32</v>
      </c>
      <c r="C35" s="103" t="str">
        <f>Criteria!B34</f>
        <v>4.1</v>
      </c>
      <c r="D35" s="103" t="str">
        <f>Criteria!C34</f>
        <v>A</v>
      </c>
      <c r="E35" s="104" t="str">
        <f>Criteria!D34</f>
        <v>Does each complex data table have a summary?</v>
      </c>
      <c r="F35" s="105" t="s">
        <v>2</v>
      </c>
      <c r="G35" s="106"/>
      <c r="H35" s="104"/>
      <c r="I35" s="107"/>
      <c r="J35" s="108"/>
    </row>
    <row r="36" spans="1:10" ht="22.5">
      <c r="A36" s="101" t="str">
        <f>Criteria!$A35</f>
        <v>Tables</v>
      </c>
      <c r="B36" s="103">
        <v>33</v>
      </c>
      <c r="C36" s="103" t="str">
        <f>Criteria!B35</f>
        <v>4.2</v>
      </c>
      <c r="D36" s="103" t="str">
        <f>Criteria!C35</f>
        <v>A</v>
      </c>
      <c r="E36" s="104" t="str">
        <f>Criteria!D35</f>
        <v>For each complex data table with a summary, is the summary relevant?</v>
      </c>
      <c r="F36" s="105" t="s">
        <v>2</v>
      </c>
      <c r="G36" s="106"/>
      <c r="H36" s="104"/>
      <c r="I36" s="107"/>
      <c r="J36" s="108"/>
    </row>
    <row r="37" spans="1:10">
      <c r="A37" s="101" t="str">
        <f>Criteria!$A36</f>
        <v>Tables</v>
      </c>
      <c r="B37" s="103">
        <v>34</v>
      </c>
      <c r="C37" s="103" t="str">
        <f>Criteria!B36</f>
        <v>4.3</v>
      </c>
      <c r="D37" s="103" t="str">
        <f>Criteria!C36</f>
        <v>A</v>
      </c>
      <c r="E37" s="104" t="str">
        <f>Criteria!D36</f>
        <v>Does each data table have a title?</v>
      </c>
      <c r="F37" s="105" t="s">
        <v>2</v>
      </c>
      <c r="G37" s="106"/>
      <c r="H37" s="104"/>
      <c r="I37" s="107"/>
      <c r="J37" s="108"/>
    </row>
    <row r="38" spans="1:10">
      <c r="A38" s="101" t="str">
        <f>Criteria!$A37</f>
        <v>Tables</v>
      </c>
      <c r="B38" s="103">
        <v>35</v>
      </c>
      <c r="C38" s="103" t="str">
        <f>Criteria!B37</f>
        <v>4.4</v>
      </c>
      <c r="D38" s="103" t="str">
        <f>Criteria!C37</f>
        <v>A</v>
      </c>
      <c r="E38" s="104" t="str">
        <f>Criteria!D37</f>
        <v>For each data table with a title, is the title relevant?</v>
      </c>
      <c r="F38" s="105" t="s">
        <v>2</v>
      </c>
      <c r="G38" s="106"/>
      <c r="H38" s="104"/>
      <c r="I38" s="107"/>
      <c r="J38" s="108"/>
    </row>
    <row r="39" spans="1:10" ht="22.5">
      <c r="A39" s="101" t="str">
        <f>Criteria!$A38</f>
        <v>Tables</v>
      </c>
      <c r="B39" s="103">
        <v>36</v>
      </c>
      <c r="C39" s="103" t="str">
        <f>Criteria!B38</f>
        <v>4.5</v>
      </c>
      <c r="D39" s="103" t="str">
        <f>Criteria!C38</f>
        <v>A</v>
      </c>
      <c r="E39" s="104" t="str">
        <f>Criteria!D38</f>
        <v>For each data table, are the row and column headings correctly linked to the data cells?</v>
      </c>
      <c r="F39" s="105" t="s">
        <v>2</v>
      </c>
      <c r="G39" s="106"/>
      <c r="H39" s="104"/>
      <c r="I39" s="107"/>
      <c r="J39" s="108"/>
    </row>
    <row r="40" spans="1:10" ht="33.75">
      <c r="A40" s="101" t="str">
        <f>Criteria!$A39</f>
        <v>Interactive components</v>
      </c>
      <c r="B40" s="103">
        <v>37</v>
      </c>
      <c r="C40" s="103" t="str">
        <f>Criteria!B39</f>
        <v>5.1</v>
      </c>
      <c r="D40" s="103" t="str">
        <f>Criteria!C39</f>
        <v>A</v>
      </c>
      <c r="E40" s="104" t="str">
        <f>Criteria!D39</f>
        <v>Is each user interface component, if necessary, compatible with assistive technologies (excluding special cases)?</v>
      </c>
      <c r="F40" s="105" t="s">
        <v>2</v>
      </c>
      <c r="G40" s="106"/>
      <c r="H40" s="104"/>
      <c r="I40" s="107"/>
      <c r="J40" s="108"/>
    </row>
    <row r="41" spans="1:10" ht="56.25" customHeight="1">
      <c r="A41" s="101" t="str">
        <f>Criteria!$A40</f>
        <v>Interactive components</v>
      </c>
      <c r="B41" s="103">
        <v>38</v>
      </c>
      <c r="C41" s="103" t="str">
        <f>Criteria!B40</f>
        <v>5.2</v>
      </c>
      <c r="D41" s="103" t="str">
        <f>Criteria!C40</f>
        <v>A</v>
      </c>
      <c r="E41" s="104" t="str">
        <f>Criteria!D40</f>
        <v>Is every user interface component accessible and operable by keyboard and any pointing device (excluding special cases)?</v>
      </c>
      <c r="F41" s="105" t="s">
        <v>2</v>
      </c>
      <c r="G41" s="106"/>
      <c r="H41" s="104"/>
      <c r="I41" s="107"/>
      <c r="J41" s="108"/>
    </row>
    <row r="42" spans="1:10" ht="22.5">
      <c r="A42" s="101" t="str">
        <f>Criteria!$A41</f>
        <v>Interactive components</v>
      </c>
      <c r="B42" s="103">
        <v>39</v>
      </c>
      <c r="C42" s="103" t="str">
        <f>Criteria!B41</f>
        <v>5.3</v>
      </c>
      <c r="D42" s="103" t="str">
        <f>Criteria!C41</f>
        <v>A</v>
      </c>
      <c r="E42" s="104" t="str">
        <f>Criteria!D41</f>
        <v>Does each context change meet one of these conditions?</v>
      </c>
      <c r="F42" s="105" t="s">
        <v>2</v>
      </c>
      <c r="G42" s="106"/>
      <c r="H42" s="104"/>
      <c r="I42" s="107"/>
      <c r="J42" s="108"/>
    </row>
    <row r="43" spans="1:10" ht="22.5">
      <c r="A43" s="101" t="str">
        <f>Criteria!$A42</f>
        <v>Interactive components</v>
      </c>
      <c r="B43" s="103">
        <v>40</v>
      </c>
      <c r="C43" s="103" t="str">
        <f>Criteria!B42</f>
        <v>5.4</v>
      </c>
      <c r="D43" s="103" t="str">
        <f>Criteria!C42</f>
        <v>AA</v>
      </c>
      <c r="E43" s="104" t="str">
        <f>Criteria!D42</f>
        <v>On each screen, are the status messages correctly rendered by assistive technologies?</v>
      </c>
      <c r="F43" s="105" t="s">
        <v>2</v>
      </c>
      <c r="G43" s="106"/>
      <c r="H43" s="104"/>
      <c r="I43" s="109"/>
      <c r="J43" s="108"/>
    </row>
    <row r="44" spans="1:10" ht="22.5">
      <c r="A44" s="101" t="str">
        <f>Criteria!$A43</f>
        <v>Interactive components</v>
      </c>
      <c r="B44" s="103">
        <v>41</v>
      </c>
      <c r="C44" s="103" t="str">
        <f>Criteria!B43</f>
        <v>5.5</v>
      </c>
      <c r="D44" s="103" t="str">
        <f>Criteria!C43</f>
        <v>A</v>
      </c>
      <c r="E44" s="104" t="str">
        <f>Criteria!D43</f>
        <v>Is each state of a toggle control presented to the user perceptible?</v>
      </c>
      <c r="F44" s="105" t="s">
        <v>2</v>
      </c>
      <c r="G44" s="106"/>
      <c r="H44" s="104"/>
      <c r="I44" s="107"/>
      <c r="J44" s="108"/>
    </row>
    <row r="45" spans="1:10" ht="22.5">
      <c r="A45" s="101" t="str">
        <f>Criteria!$A44</f>
        <v>Mandatory elements</v>
      </c>
      <c r="B45" s="103">
        <v>42</v>
      </c>
      <c r="C45" s="103" t="str">
        <f>Criteria!B44</f>
        <v>6.1</v>
      </c>
      <c r="D45" s="103" t="str">
        <f>Criteria!C44</f>
        <v>A</v>
      </c>
      <c r="E45" s="104" t="str">
        <f>Criteria!D44</f>
        <v>On each screen, are texts rendered by assistive technologies in the main language of the screen?</v>
      </c>
      <c r="F45" s="105" t="s">
        <v>2</v>
      </c>
      <c r="G45" s="106"/>
      <c r="H45" s="104"/>
      <c r="I45" s="107"/>
      <c r="J45" s="108"/>
    </row>
    <row r="46" spans="1:10" ht="33.75">
      <c r="A46" s="101" t="str">
        <f>Criteria!$A45</f>
        <v>Mandatory elements</v>
      </c>
      <c r="B46" s="103">
        <v>43</v>
      </c>
      <c r="C46" s="103" t="str">
        <f>Criteria!B45</f>
        <v>6.2</v>
      </c>
      <c r="D46" s="103" t="str">
        <f>Criteria!C45</f>
        <v>A</v>
      </c>
      <c r="E46" s="104" t="str">
        <f>Criteria!D45</f>
        <v>On each screen, interface elements must not be used only for layout purposes. Is this rule respected?</v>
      </c>
      <c r="F46" s="105" t="s">
        <v>2</v>
      </c>
      <c r="G46" s="106"/>
      <c r="H46" s="104"/>
      <c r="I46" s="107"/>
      <c r="J46" s="108"/>
    </row>
    <row r="47" spans="1:10" ht="22.5">
      <c r="A47" s="101" t="str">
        <f>Criteria!$A46</f>
        <v>Information structure</v>
      </c>
      <c r="B47" s="103">
        <v>44</v>
      </c>
      <c r="C47" s="103" t="str">
        <f>Criteria!B46</f>
        <v>7.1</v>
      </c>
      <c r="D47" s="103" t="str">
        <f>Criteria!C46</f>
        <v>A</v>
      </c>
      <c r="E47" s="104" t="str">
        <f>Criteria!D46</f>
        <v>On each screen, is the information structured by the appropriate use of headings?</v>
      </c>
      <c r="F47" s="105" t="s">
        <v>2</v>
      </c>
      <c r="G47" s="106"/>
      <c r="H47" s="104"/>
      <c r="I47" s="107"/>
      <c r="J47" s="108"/>
    </row>
    <row r="48" spans="1:10" ht="22.5">
      <c r="A48" s="101" t="str">
        <f>Criteria!$A47</f>
        <v>Information structure</v>
      </c>
      <c r="B48" s="103">
        <v>45</v>
      </c>
      <c r="C48" s="103" t="str">
        <f>Criteria!B47</f>
        <v>7.2</v>
      </c>
      <c r="D48" s="103" t="str">
        <f>Criteria!C47</f>
        <v>A</v>
      </c>
      <c r="E48" s="104" t="str">
        <f>Criteria!D47</f>
        <v>On each screen, is each list correctly structured?</v>
      </c>
      <c r="F48" s="105" t="s">
        <v>2</v>
      </c>
      <c r="G48" s="106"/>
      <c r="H48" s="104"/>
      <c r="I48" s="107"/>
      <c r="J48" s="108"/>
    </row>
    <row r="49" spans="1:10" ht="55.35" customHeight="1">
      <c r="A49" s="101" t="str">
        <f>Criteria!$A48</f>
        <v>Presentation</v>
      </c>
      <c r="B49" s="103">
        <v>46</v>
      </c>
      <c r="C49" s="103" t="str">
        <f>Criteria!B48</f>
        <v>8.1</v>
      </c>
      <c r="D49" s="103" t="str">
        <f>Criteria!C48</f>
        <v>A</v>
      </c>
      <c r="E49" s="104" t="str">
        <f>Criteria!D48</f>
        <v>On each screen, is the visible content carrying information accessible to assistive technologies?</v>
      </c>
      <c r="F49" s="105" t="s">
        <v>2</v>
      </c>
      <c r="G49" s="106"/>
      <c r="H49" s="104"/>
      <c r="I49" s="107"/>
      <c r="J49" s="108"/>
    </row>
    <row r="50" spans="1:10" ht="55.35" customHeight="1">
      <c r="A50" s="101" t="str">
        <f>Criteria!$A49</f>
        <v>Presentation</v>
      </c>
      <c r="B50" s="103">
        <v>47</v>
      </c>
      <c r="C50" s="103" t="str">
        <f>Criteria!B49</f>
        <v>8.2</v>
      </c>
      <c r="D50" s="103" t="str">
        <f>Criteria!C49</f>
        <v>AA</v>
      </c>
      <c r="E50" s="104" t="str">
        <f>Criteria!D49</f>
        <v>On each screen, can the user increase the font size by at least 200% (excluding special cases)?</v>
      </c>
      <c r="F50" s="105" t="s">
        <v>2</v>
      </c>
      <c r="G50" s="106"/>
      <c r="H50" s="104"/>
      <c r="I50" s="107"/>
      <c r="J50" s="108"/>
    </row>
    <row r="51" spans="1:10" ht="55.35" customHeight="1">
      <c r="A51" s="101" t="str">
        <f>Criteria!$A50</f>
        <v>Presentation</v>
      </c>
      <c r="B51" s="103">
        <v>48</v>
      </c>
      <c r="C51" s="103" t="str">
        <f>Criteria!B50</f>
        <v>8.3</v>
      </c>
      <c r="D51" s="103" t="str">
        <f>Criteria!C50</f>
        <v>A</v>
      </c>
      <c r="E51" s="104" t="str">
        <f>Criteria!D50</f>
        <v>On each screen, does each component in a text environment whose nature is not obvious have a contrast ratio greater than or equal to 3:1 in relation to the surrounding text?</v>
      </c>
      <c r="F51" s="105" t="s">
        <v>2</v>
      </c>
      <c r="G51" s="106"/>
      <c r="H51" s="104"/>
      <c r="I51" s="107"/>
      <c r="J51" s="108"/>
    </row>
    <row r="52" spans="1:10" ht="45">
      <c r="A52" s="101" t="str">
        <f>Criteria!$A51</f>
        <v>Presentation</v>
      </c>
      <c r="B52" s="103">
        <v>49</v>
      </c>
      <c r="C52" s="103" t="str">
        <f>Criteria!B51</f>
        <v>8.4</v>
      </c>
      <c r="D52" s="103" t="str">
        <f>Criteria!C51</f>
        <v>A</v>
      </c>
      <c r="E52" s="104" t="str">
        <f>Criteria!D51</f>
        <v>On each screen, for each component in a text environment whose nature is not obvious, is there an indication other than colour to indicate when focused and hovered with the mouse?</v>
      </c>
      <c r="F52" s="105" t="s">
        <v>2</v>
      </c>
      <c r="G52" s="106"/>
      <c r="H52" s="104"/>
      <c r="I52" s="107"/>
      <c r="J52" s="108"/>
    </row>
    <row r="53" spans="1:10" ht="55.35" customHeight="1">
      <c r="A53" s="101" t="str">
        <f>Criteria!$A52</f>
        <v>Presentation</v>
      </c>
      <c r="B53" s="103">
        <v>50</v>
      </c>
      <c r="C53" s="103" t="str">
        <f>Criteria!B52</f>
        <v>8.5</v>
      </c>
      <c r="D53" s="103" t="str">
        <f>Criteria!C52</f>
        <v>A</v>
      </c>
      <c r="E53" s="104" t="str">
        <f>Criteria!D52</f>
        <v>On each screen, for each element receiving the focus, is the focus visible?</v>
      </c>
      <c r="F53" s="105" t="s">
        <v>2</v>
      </c>
      <c r="G53" s="106"/>
      <c r="H53" s="104"/>
      <c r="I53" s="107"/>
      <c r="J53" s="108"/>
    </row>
    <row r="54" spans="1:10" ht="55.35" customHeight="1">
      <c r="A54" s="101" t="str">
        <f>Criteria!$A53</f>
        <v>Presentation</v>
      </c>
      <c r="B54" s="103">
        <v>51</v>
      </c>
      <c r="C54" s="103" t="str">
        <f>Criteria!B53</f>
        <v>8.6</v>
      </c>
      <c r="D54" s="103" t="str">
        <f>Criteria!C53</f>
        <v>A</v>
      </c>
      <c r="E54" s="104" t="str">
        <f>Criteria!D53</f>
        <v>On each screen, information must not be conveyed solely by shape, size or location. Is this rule respected?</v>
      </c>
      <c r="F54" s="105" t="s">
        <v>2</v>
      </c>
      <c r="G54" s="106"/>
      <c r="H54" s="104"/>
      <c r="I54" s="107"/>
      <c r="J54" s="108"/>
    </row>
    <row r="55" spans="1:10" ht="55.35" customHeight="1">
      <c r="A55" s="101" t="str">
        <f>Criteria!$A54</f>
        <v>Presentation</v>
      </c>
      <c r="B55" s="103">
        <v>52</v>
      </c>
      <c r="C55" s="103" t="str">
        <f>Criteria!B54</f>
        <v>8.7</v>
      </c>
      <c r="D55" s="103" t="str">
        <f>Criteria!C54</f>
        <v>AA</v>
      </c>
      <c r="E55" s="104" t="str">
        <f>Criteria!D54</f>
        <v>On each screen, is the additional content that appears when the focus is set or when a user interface component is hovered over controllable by the user (excluding special cases)?</v>
      </c>
      <c r="F55" s="105" t="s">
        <v>2</v>
      </c>
      <c r="G55" s="106"/>
      <c r="H55" s="104"/>
      <c r="I55" s="107"/>
      <c r="J55" s="108"/>
    </row>
    <row r="56" spans="1:10" ht="55.35" customHeight="1">
      <c r="A56" s="101" t="str">
        <f>Criteria!$A55</f>
        <v>Forms</v>
      </c>
      <c r="B56" s="103">
        <v>53</v>
      </c>
      <c r="C56" s="103" t="str">
        <f>Criteria!B55</f>
        <v>9.1</v>
      </c>
      <c r="D56" s="103" t="str">
        <f>Criteria!C55</f>
        <v>A</v>
      </c>
      <c r="E56" s="104" t="str">
        <f>Criteria!D55</f>
        <v>Does each form field have a visible label?</v>
      </c>
      <c r="F56" s="105" t="s">
        <v>2</v>
      </c>
      <c r="G56" s="106"/>
      <c r="H56" s="104"/>
      <c r="I56" s="107"/>
      <c r="J56" s="108"/>
    </row>
    <row r="57" spans="1:10" ht="55.35" customHeight="1">
      <c r="A57" s="101" t="str">
        <f>Criteria!$A56</f>
        <v>Forms</v>
      </c>
      <c r="B57" s="103">
        <v>54</v>
      </c>
      <c r="C57" s="103" t="str">
        <f>Criteria!B56</f>
        <v>9.2</v>
      </c>
      <c r="D57" s="103" t="str">
        <f>Criteria!C56</f>
        <v>A</v>
      </c>
      <c r="E57" s="104" t="str">
        <f>Criteria!D56</f>
        <v>Does each form field have a label that is accessible to assistive technologies?</v>
      </c>
      <c r="F57" s="105" t="s">
        <v>2</v>
      </c>
      <c r="G57" s="106"/>
      <c r="H57" s="104"/>
      <c r="I57" s="107"/>
      <c r="J57" s="108"/>
    </row>
    <row r="58" spans="1:10">
      <c r="A58" s="101" t="str">
        <f>Criteria!$A57</f>
        <v>Forms</v>
      </c>
      <c r="B58" s="103">
        <v>55</v>
      </c>
      <c r="C58" s="103" t="str">
        <f>Criteria!B57</f>
        <v>9.3</v>
      </c>
      <c r="D58" s="103" t="str">
        <f>Criteria!C57</f>
        <v>A</v>
      </c>
      <c r="E58" s="104" t="str">
        <f>Criteria!D57</f>
        <v>Is each label associated with a form field relevant?</v>
      </c>
      <c r="F58" s="105" t="s">
        <v>2</v>
      </c>
      <c r="G58" s="106"/>
      <c r="H58" s="104"/>
      <c r="I58" s="107"/>
      <c r="J58" s="108"/>
    </row>
    <row r="59" spans="1:10" ht="22.5">
      <c r="A59" s="101" t="str">
        <f>Criteria!$A58</f>
        <v>Forms</v>
      </c>
      <c r="B59" s="103">
        <v>56</v>
      </c>
      <c r="C59" s="103" t="str">
        <f>Criteria!B58</f>
        <v>9.4</v>
      </c>
      <c r="D59" s="103" t="str">
        <f>Criteria!C58</f>
        <v>A</v>
      </c>
      <c r="E59" s="104" t="str">
        <f>Criteria!D58</f>
        <v>Are each field label and its associated field located next to each other?</v>
      </c>
      <c r="F59" s="105" t="s">
        <v>2</v>
      </c>
      <c r="G59" s="106"/>
      <c r="H59" s="104"/>
      <c r="I59" s="107"/>
      <c r="J59" s="108"/>
    </row>
    <row r="60" spans="1:10" ht="55.35" customHeight="1">
      <c r="A60" s="101" t="str">
        <f>Criteria!$A59</f>
        <v>Forms</v>
      </c>
      <c r="B60" s="103">
        <v>57</v>
      </c>
      <c r="C60" s="103" t="str">
        <f>Criteria!B59</f>
        <v>9.5</v>
      </c>
      <c r="D60" s="103" t="str">
        <f>Criteria!C59</f>
        <v>A</v>
      </c>
      <c r="E60" s="104" t="str">
        <f>Criteria!D59</f>
        <v>In each form, is the label of each button relevant?</v>
      </c>
      <c r="F60" s="105" t="s">
        <v>2</v>
      </c>
      <c r="G60" s="106"/>
      <c r="H60" s="104"/>
      <c r="I60" s="107"/>
      <c r="J60" s="108"/>
    </row>
    <row r="61" spans="1:10" ht="55.35" customHeight="1">
      <c r="A61" s="101" t="str">
        <f>Criteria!$A60</f>
        <v>Forms</v>
      </c>
      <c r="B61" s="103">
        <v>58</v>
      </c>
      <c r="C61" s="103" t="str">
        <f>Criteria!B60</f>
        <v>9.6</v>
      </c>
      <c r="D61" s="103" t="str">
        <f>Criteria!C60</f>
        <v>A</v>
      </c>
      <c r="E61" s="104" t="str">
        <f>Criteria!D60</f>
        <v>In each form, are the related form controls identified, if necessary?</v>
      </c>
      <c r="F61" s="105" t="s">
        <v>2</v>
      </c>
      <c r="G61" s="106"/>
      <c r="H61" s="104"/>
      <c r="I61" s="107"/>
      <c r="J61" s="108"/>
    </row>
    <row r="62" spans="1:10" ht="22.5">
      <c r="A62" s="101" t="str">
        <f>Criteria!$A61</f>
        <v>Forms</v>
      </c>
      <c r="B62" s="103">
        <v>59</v>
      </c>
      <c r="C62" s="103" t="str">
        <f>Criteria!B61</f>
        <v>9.7</v>
      </c>
      <c r="D62" s="103" t="str">
        <f>Criteria!C61</f>
        <v>A</v>
      </c>
      <c r="E62" s="104" t="str">
        <f>Criteria!D61</f>
        <v>Are the mandatory form fields correctly identified (excluding special cases)?</v>
      </c>
      <c r="F62" s="105" t="s">
        <v>2</v>
      </c>
      <c r="G62" s="106"/>
      <c r="H62" s="104"/>
      <c r="I62" s="107"/>
      <c r="J62" s="108"/>
    </row>
    <row r="63" spans="1:10" ht="22.5">
      <c r="A63" s="101" t="str">
        <f>Criteria!$A62</f>
        <v>Forms</v>
      </c>
      <c r="B63" s="103">
        <v>60</v>
      </c>
      <c r="C63" s="103" t="str">
        <f>Criteria!B62</f>
        <v>9.8</v>
      </c>
      <c r="D63" s="103" t="str">
        <f>Criteria!C62</f>
        <v>A</v>
      </c>
      <c r="E63" s="104" t="str">
        <f>Criteria!D62</f>
        <v>For each mandatory form field, is the expected data type and/or format available?</v>
      </c>
      <c r="F63" s="105" t="s">
        <v>2</v>
      </c>
      <c r="G63" s="106"/>
      <c r="H63" s="104"/>
      <c r="I63" s="107"/>
      <c r="J63" s="108"/>
    </row>
    <row r="64" spans="1:10">
      <c r="A64" s="101" t="str">
        <f>Criteria!$A63</f>
        <v>Forms</v>
      </c>
      <c r="B64" s="103">
        <v>61</v>
      </c>
      <c r="C64" s="103" t="str">
        <f>Criteria!B63</f>
        <v>9.9</v>
      </c>
      <c r="D64" s="103" t="str">
        <f>Criteria!C63</f>
        <v>A</v>
      </c>
      <c r="E64" s="104" t="str">
        <f>Criteria!D63</f>
        <v>In each form, are input errors accessible?</v>
      </c>
      <c r="F64" s="105" t="s">
        <v>2</v>
      </c>
      <c r="G64" s="106"/>
      <c r="H64" s="104"/>
      <c r="I64" s="107"/>
      <c r="J64" s="108"/>
    </row>
    <row r="65" spans="1:10" ht="33.75">
      <c r="A65" s="101" t="str">
        <f>Criteria!$A64</f>
        <v>Forms</v>
      </c>
      <c r="B65" s="103">
        <v>62</v>
      </c>
      <c r="C65" s="103" t="str">
        <f>Criteria!B64</f>
        <v>9.10</v>
      </c>
      <c r="D65" s="103" t="str">
        <f>Criteria!C64</f>
        <v>AA</v>
      </c>
      <c r="E65" s="104" t="str">
        <f>Criteria!D64</f>
        <v>In each form, is the error management accompanied, if necessary, by suggestions of expected data types, formats or values?</v>
      </c>
      <c r="F65" s="105" t="s">
        <v>2</v>
      </c>
      <c r="G65" s="106"/>
      <c r="H65" s="104"/>
      <c r="I65" s="107"/>
      <c r="J65" s="108"/>
    </row>
    <row r="66" spans="1:10" ht="55.35" customHeight="1">
      <c r="A66" s="101" t="str">
        <f>Criteria!$A65</f>
        <v>Forms</v>
      </c>
      <c r="B66" s="103">
        <v>63</v>
      </c>
      <c r="C66" s="103" t="str">
        <f>Criteria!B65</f>
        <v>9.11</v>
      </c>
      <c r="D66" s="103" t="str">
        <f>Criteria!C65</f>
        <v>AA</v>
      </c>
      <c r="E66" s="104" t="str">
        <f>Criteria!D65</f>
        <v>For each form that modifies or deletes data, or transmits answers to a test or examination, or whose validation has financial or legal consequences, can the data entered be modified, updated or rendered by the user?</v>
      </c>
      <c r="F66" s="105" t="s">
        <v>2</v>
      </c>
      <c r="G66" s="106"/>
      <c r="H66" s="104"/>
      <c r="I66" s="107"/>
      <c r="J66" s="108"/>
    </row>
    <row r="67" spans="1:10" ht="55.35" customHeight="1">
      <c r="A67" s="101" t="str">
        <f>Criteria!$A66</f>
        <v>Forms</v>
      </c>
      <c r="B67" s="103">
        <v>64</v>
      </c>
      <c r="C67" s="103" t="str">
        <f>Criteria!B66</f>
        <v>9.12</v>
      </c>
      <c r="D67" s="103" t="str">
        <f>Criteria!C66</f>
        <v>AA</v>
      </c>
      <c r="E67" s="104" t="str">
        <f>Criteria!D66</f>
        <v>For each field that expects personal user data, is input facilitated?</v>
      </c>
      <c r="F67" s="105" t="s">
        <v>2</v>
      </c>
      <c r="G67" s="106"/>
      <c r="H67" s="104"/>
      <c r="I67" s="107"/>
      <c r="J67" s="108"/>
    </row>
    <row r="68" spans="1:10" ht="55.35" customHeight="1">
      <c r="A68" s="101" t="str">
        <f>Criteria!$A67</f>
        <v>Navigation</v>
      </c>
      <c r="B68" s="103">
        <v>65</v>
      </c>
      <c r="C68" s="103" t="str">
        <f>Criteria!B67</f>
        <v>10.1</v>
      </c>
      <c r="D68" s="103" t="str">
        <f>Criteria!C67</f>
        <v>A</v>
      </c>
      <c r="E68" s="104" t="str">
        <f>Criteria!D67</f>
        <v>On each screen, is the navigation sequence consistent?</v>
      </c>
      <c r="F68" s="105" t="s">
        <v>2</v>
      </c>
      <c r="G68" s="106"/>
      <c r="H68" s="104"/>
      <c r="I68" s="107"/>
      <c r="J68" s="108"/>
    </row>
    <row r="69" spans="1:10" ht="22.5">
      <c r="A69" s="101" t="str">
        <f>Criteria!$A68</f>
        <v>Navigation</v>
      </c>
      <c r="B69" s="103">
        <v>66</v>
      </c>
      <c r="C69" s="103" t="str">
        <f>Criteria!B68</f>
        <v>10.2</v>
      </c>
      <c r="D69" s="103" t="str">
        <f>Criteria!C68</f>
        <v>A</v>
      </c>
      <c r="E69" s="104" t="str">
        <f>Criteria!D68</f>
        <v>On each screen, is the reading sequence by assistive technologies consistent?</v>
      </c>
      <c r="F69" s="105" t="s">
        <v>2</v>
      </c>
      <c r="G69" s="106"/>
      <c r="H69" s="104"/>
      <c r="I69" s="107"/>
      <c r="J69" s="108"/>
    </row>
    <row r="70" spans="1:10" ht="76.5" customHeight="1">
      <c r="A70" s="101" t="str">
        <f>Criteria!$A69</f>
        <v>Navigation</v>
      </c>
      <c r="B70" s="103">
        <v>67</v>
      </c>
      <c r="C70" s="103" t="str">
        <f>Criteria!B69</f>
        <v>10.3</v>
      </c>
      <c r="D70" s="103" t="str">
        <f>Criteria!C69</f>
        <v>A</v>
      </c>
      <c r="E70" s="104" t="str">
        <f>Criteria!D69</f>
        <v>On each screen, the navigation must not contain any keyboard traps. Is this rule respected?</v>
      </c>
      <c r="F70" s="105" t="s">
        <v>2</v>
      </c>
      <c r="G70" s="106"/>
      <c r="H70" s="104"/>
      <c r="I70" s="107"/>
      <c r="J70" s="108"/>
    </row>
    <row r="71" spans="1:10" ht="33.75">
      <c r="A71" s="101" t="str">
        <f>Criteria!$A70</f>
        <v>Navigation</v>
      </c>
      <c r="B71" s="103">
        <v>68</v>
      </c>
      <c r="C71" s="103" t="str">
        <f>Criteria!B70</f>
        <v>10.4</v>
      </c>
      <c r="D71" s="103" t="str">
        <f>Criteria!C70</f>
        <v>A</v>
      </c>
      <c r="E71" s="104" t="str">
        <f>Criteria!D70</f>
        <v>On each screen, are keyboard shortcuts using only one key (upper or lower case letter, punctuation, number or symbol) controllable by the user?</v>
      </c>
      <c r="F71" s="105" t="s">
        <v>2</v>
      </c>
      <c r="G71" s="106"/>
      <c r="H71" s="104"/>
      <c r="I71" s="107"/>
      <c r="J71" s="108"/>
    </row>
    <row r="72" spans="1:10" ht="33.75">
      <c r="A72" s="101" t="str">
        <f>Criteria!$A71</f>
        <v>Consultation</v>
      </c>
      <c r="B72" s="103">
        <v>69</v>
      </c>
      <c r="C72" s="103" t="str">
        <f>Criteria!B71</f>
        <v>11.1</v>
      </c>
      <c r="D72" s="103" t="str">
        <f>Criteria!C71</f>
        <v>A</v>
      </c>
      <c r="E72" s="104" t="str">
        <f>Criteria!D71</f>
        <v>For each screen, does the user have control over each time limit modifying content (excluding special cases)?</v>
      </c>
      <c r="F72" s="105" t="s">
        <v>2</v>
      </c>
      <c r="G72" s="106"/>
      <c r="H72" s="104"/>
      <c r="I72" s="107"/>
      <c r="J72" s="108"/>
    </row>
    <row r="73" spans="1:10" ht="55.35" customHeight="1">
      <c r="A73" s="101" t="str">
        <f>Criteria!$A72</f>
        <v>Consultation</v>
      </c>
      <c r="B73" s="103">
        <v>70</v>
      </c>
      <c r="C73" s="103" t="str">
        <f>Criteria!B72</f>
        <v>11.2</v>
      </c>
      <c r="D73" s="103" t="str">
        <f>Criteria!C72</f>
        <v>A</v>
      </c>
      <c r="E73" s="104" t="str">
        <f>Criteria!D72</f>
        <v>For each screen, can each process limiting the time of a session be stopped or deleted (excluding special cases)?</v>
      </c>
      <c r="F73" s="105" t="s">
        <v>2</v>
      </c>
      <c r="G73" s="106"/>
      <c r="H73" s="104"/>
      <c r="I73" s="107"/>
      <c r="J73" s="108"/>
    </row>
    <row r="74" spans="1:10" ht="55.35" customHeight="1">
      <c r="A74" s="101" t="str">
        <f>Criteria!$A73</f>
        <v>Consultation</v>
      </c>
      <c r="B74" s="103">
        <v>71</v>
      </c>
      <c r="C74" s="103" t="str">
        <f>Criteria!B73</f>
        <v>11.3</v>
      </c>
      <c r="D74" s="103" t="str">
        <f>Criteria!C73</f>
        <v>A</v>
      </c>
      <c r="E74" s="104" t="str">
        <f>Criteria!D73</f>
        <v>On each screen, does each office document available for download have, if necessary, an accessible version (excluding special cases)?</v>
      </c>
      <c r="F74" s="105" t="s">
        <v>2</v>
      </c>
      <c r="G74" s="106"/>
      <c r="H74" s="104"/>
      <c r="I74" s="107"/>
      <c r="J74" s="108"/>
    </row>
    <row r="75" spans="1:10" ht="55.35" customHeight="1">
      <c r="A75" s="101" t="str">
        <f>Criteria!$A74</f>
        <v>Consultation</v>
      </c>
      <c r="B75" s="103">
        <v>72</v>
      </c>
      <c r="C75" s="103" t="str">
        <f>Criteria!B74</f>
        <v>11.4</v>
      </c>
      <c r="D75" s="103" t="str">
        <f>Criteria!C74</f>
        <v>A</v>
      </c>
      <c r="E75" s="104" t="str">
        <f>Criteria!D74</f>
        <v>For each office document with an accessible version, does this version offer the same information (excluding special cases)?</v>
      </c>
      <c r="F75" s="105" t="s">
        <v>2</v>
      </c>
      <c r="G75" s="106"/>
      <c r="H75" s="104"/>
      <c r="I75" s="107"/>
      <c r="J75" s="108"/>
    </row>
    <row r="76" spans="1:10" ht="55.35" customHeight="1">
      <c r="A76" s="101" t="str">
        <f>Criteria!$A75</f>
        <v>Consultation</v>
      </c>
      <c r="B76" s="103">
        <v>73</v>
      </c>
      <c r="C76" s="103" t="str">
        <f>Criteria!B75</f>
        <v>11.5</v>
      </c>
      <c r="D76" s="103" t="str">
        <f>Criteria!C75</f>
        <v>A</v>
      </c>
      <c r="E76" s="104" t="str">
        <f>Criteria!D75</f>
        <v>On each screen, does each cryptic content (ASCII art, emoticon, cryptic syntax) have an alternative?</v>
      </c>
      <c r="F76" s="105" t="s">
        <v>2</v>
      </c>
      <c r="G76" s="106"/>
      <c r="H76" s="104"/>
      <c r="I76" s="107"/>
      <c r="J76" s="108"/>
    </row>
    <row r="77" spans="1:10" ht="33.75">
      <c r="A77" s="101" t="str">
        <f>Criteria!$A76</f>
        <v>Consultation</v>
      </c>
      <c r="B77" s="103">
        <v>74</v>
      </c>
      <c r="C77" s="103" t="str">
        <f>Criteria!B76</f>
        <v>11.6</v>
      </c>
      <c r="D77" s="103" t="str">
        <f>Criteria!C76</f>
        <v>A</v>
      </c>
      <c r="E77" s="104" t="str">
        <f>Criteria!D76</f>
        <v>On each screen, for each cryptic content (ASCII art, emoticon, cryptic syntax) having an alternative, is this alternative relevant?</v>
      </c>
      <c r="F77" s="105" t="s">
        <v>2</v>
      </c>
      <c r="G77" s="106"/>
      <c r="H77" s="104"/>
      <c r="I77" s="107"/>
      <c r="J77" s="108"/>
    </row>
    <row r="78" spans="1:10" ht="22.5">
      <c r="A78" s="101" t="str">
        <f>Criteria!$A77</f>
        <v>Consultation</v>
      </c>
      <c r="B78" s="103">
        <v>75</v>
      </c>
      <c r="C78" s="103" t="str">
        <f>Criteria!B77</f>
        <v>11.7</v>
      </c>
      <c r="D78" s="103" t="str">
        <f>Criteria!C77</f>
        <v>A</v>
      </c>
      <c r="E78" s="104" t="str">
        <f>Criteria!D77</f>
        <v>On each screen, are sudden change in brightness or blinking effects used correctly?</v>
      </c>
      <c r="F78" s="105" t="s">
        <v>2</v>
      </c>
      <c r="G78" s="106"/>
      <c r="H78" s="104"/>
      <c r="I78" s="107"/>
      <c r="J78" s="108"/>
    </row>
    <row r="79" spans="1:10" ht="55.35" customHeight="1">
      <c r="A79" s="101" t="str">
        <f>Criteria!$A78</f>
        <v>Consultation</v>
      </c>
      <c r="B79" s="103">
        <v>76</v>
      </c>
      <c r="C79" s="103" t="str">
        <f>Criteria!B78</f>
        <v>11.8</v>
      </c>
      <c r="D79" s="103" t="str">
        <f>Criteria!C78</f>
        <v>A</v>
      </c>
      <c r="E79" s="104" t="str">
        <f>Criteria!D78</f>
        <v>On each screen, is each moving or blinking content controllable by the user?</v>
      </c>
      <c r="F79" s="105" t="s">
        <v>2</v>
      </c>
      <c r="G79" s="106"/>
      <c r="H79" s="104"/>
      <c r="I79" s="107"/>
      <c r="J79" s="108"/>
    </row>
    <row r="80" spans="1:10" ht="55.35" customHeight="1">
      <c r="A80" s="101" t="str">
        <f>Criteria!$A79</f>
        <v>Consultation</v>
      </c>
      <c r="B80" s="103">
        <v>77</v>
      </c>
      <c r="C80" s="103" t="str">
        <f>Criteria!B79</f>
        <v>11.9</v>
      </c>
      <c r="D80" s="103" t="str">
        <f>Criteria!C79</f>
        <v>AA</v>
      </c>
      <c r="E80" s="104" t="str">
        <f>Criteria!D79</f>
        <v>On each screen, is the content offered viewable regardless of screen orientation (portrait or landscape) (excluding special cases)?</v>
      </c>
      <c r="F80" s="105" t="s">
        <v>2</v>
      </c>
      <c r="G80" s="106"/>
      <c r="H80" s="104"/>
      <c r="I80" s="107"/>
      <c r="J80" s="108"/>
    </row>
    <row r="81" spans="1:10" ht="55.35" customHeight="1">
      <c r="A81" s="101" t="str">
        <f>Criteria!$A80</f>
        <v>Consultation</v>
      </c>
      <c r="B81" s="103">
        <v>78</v>
      </c>
      <c r="C81" s="103" t="str">
        <f>Criteria!B80</f>
        <v>11.10</v>
      </c>
      <c r="D81" s="103" t="str">
        <f>Criteria!C80</f>
        <v>A</v>
      </c>
      <c r="E81" s="104" t="str">
        <f>Criteria!D80</f>
        <v>On each screen, are the features that can be activated using a complex gesture able to be activated using a simple gesture (excluding special cases)?</v>
      </c>
      <c r="F81" s="105" t="s">
        <v>2</v>
      </c>
      <c r="G81" s="106"/>
      <c r="H81" s="104"/>
      <c r="I81" s="107"/>
      <c r="J81" s="108"/>
    </row>
    <row r="82" spans="1:10" ht="55.35" customHeight="1">
      <c r="A82" s="101" t="str">
        <f>Criteria!$A81</f>
        <v>Consultation</v>
      </c>
      <c r="B82" s="103">
        <v>79</v>
      </c>
      <c r="C82" s="103" t="str">
        <f>Criteria!B81</f>
        <v>11.11</v>
      </c>
      <c r="D82" s="103" t="str">
        <f>Criteria!C81</f>
        <v>A</v>
      </c>
      <c r="E82" s="104" t="str">
        <f>Criteria!D81</f>
        <v>On each screen, are the features that can be activated by performing simultaneous actions activated by means of a single action? Is this rule respected (excluding special cases)?</v>
      </c>
      <c r="F82" s="105" t="s">
        <v>2</v>
      </c>
      <c r="G82" s="106"/>
      <c r="H82" s="104"/>
      <c r="I82" s="107"/>
      <c r="J82" s="108"/>
    </row>
    <row r="83" spans="1:10" ht="55.35" customHeight="1">
      <c r="A83" s="101" t="str">
        <f>Criteria!$A82</f>
        <v>Consultation</v>
      </c>
      <c r="B83" s="103">
        <v>80</v>
      </c>
      <c r="C83" s="103" t="str">
        <f>Criteria!B82</f>
        <v>11.12</v>
      </c>
      <c r="D83" s="103" t="str">
        <f>Criteria!C82</f>
        <v>A</v>
      </c>
      <c r="E83" s="104" t="str">
        <f>Criteria!D82</f>
        <v>On each screen, can actions triggered by a pointing device on a single point on the screen be cancelled (excluding special cases)?</v>
      </c>
      <c r="F83" s="105" t="s">
        <v>2</v>
      </c>
      <c r="G83" s="106"/>
      <c r="H83" s="104"/>
      <c r="I83" s="107"/>
      <c r="J83" s="108"/>
    </row>
    <row r="84" spans="1:10" ht="55.35" customHeight="1">
      <c r="A84" s="101" t="str">
        <f>Criteria!$A83</f>
        <v>Consultation</v>
      </c>
      <c r="B84" s="103">
        <v>81</v>
      </c>
      <c r="C84" s="103" t="str">
        <f>Criteria!B83</f>
        <v>11.13</v>
      </c>
      <c r="D84" s="103" t="str">
        <f>Criteria!C83</f>
        <v>A</v>
      </c>
      <c r="E84" s="104" t="str">
        <f>Criteria!D83</f>
        <v>On each screen, can the features involving movement from or to the device be satisfied in an alternative way (excluding special cases)?</v>
      </c>
      <c r="F84" s="105" t="s">
        <v>2</v>
      </c>
      <c r="G84" s="106"/>
      <c r="H84" s="104"/>
      <c r="I84" s="107"/>
      <c r="J84" s="108"/>
    </row>
    <row r="85" spans="1:10" ht="55.35" customHeight="1">
      <c r="A85" s="101" t="str">
        <f>Criteria!$A84</f>
        <v>Consultation</v>
      </c>
      <c r="B85" s="103">
        <v>82</v>
      </c>
      <c r="C85" s="103" t="str">
        <f>Criteria!B84</f>
        <v>11.14</v>
      </c>
      <c r="D85" s="103" t="str">
        <f>Criteria!C84</f>
        <v>AA</v>
      </c>
      <c r="E85" s="104" t="str">
        <f>Criteria!D84</f>
        <v>For each document conversion feature, is the accessibility information available in the source document retained in the destination document (excluding special cases)?</v>
      </c>
      <c r="F85" s="105" t="s">
        <v>2</v>
      </c>
      <c r="G85" s="106"/>
      <c r="H85" s="104"/>
      <c r="I85" s="107"/>
      <c r="J85" s="108"/>
    </row>
    <row r="86" spans="1:10" ht="55.35" customHeight="1">
      <c r="A86" s="101" t="str">
        <f>Criteria!$A85</f>
        <v>Consultation</v>
      </c>
      <c r="B86" s="103">
        <v>83</v>
      </c>
      <c r="C86" s="103" t="str">
        <f>Criteria!B85</f>
        <v>11.15</v>
      </c>
      <c r="D86" s="103" t="str">
        <f>Criteria!C85</f>
        <v>A</v>
      </c>
      <c r="E86" s="104" t="str">
        <f>Criteria!D85</f>
        <v>Is an alternative method available for each identification or control functionality of the application that relies on the use of biological characteristics of the user?</v>
      </c>
      <c r="F86" s="105" t="s">
        <v>2</v>
      </c>
      <c r="G86" s="106"/>
      <c r="H86" s="104"/>
      <c r="I86" s="107"/>
      <c r="J86" s="108"/>
    </row>
    <row r="87" spans="1:10" ht="55.35" customHeight="1">
      <c r="A87" s="101" t="str">
        <f>Criteria!$A86</f>
        <v>Consultation</v>
      </c>
      <c r="B87" s="103">
        <v>84</v>
      </c>
      <c r="C87" s="103" t="str">
        <f>Criteria!B86</f>
        <v>11.16</v>
      </c>
      <c r="D87" s="103" t="str">
        <f>Criteria!C86</f>
        <v>A</v>
      </c>
      <c r="E87" s="104" t="str">
        <f>Criteria!D86</f>
        <v>For each application that incorporates key repeat functionality, is the repeat adjustable (excluding special cases)?</v>
      </c>
      <c r="F87" s="105" t="s">
        <v>2</v>
      </c>
      <c r="G87" s="106"/>
      <c r="H87" s="104"/>
      <c r="I87" s="107"/>
      <c r="J87" s="108"/>
    </row>
    <row r="88" spans="1:10" ht="55.35" customHeight="1">
      <c r="A88" s="101" t="str">
        <f>Criteria!$A87</f>
        <v>Documentation and accessibility features</v>
      </c>
      <c r="B88" s="103">
        <v>85</v>
      </c>
      <c r="C88" s="103" t="str">
        <f>Criteria!B87</f>
        <v>12.1</v>
      </c>
      <c r="D88" s="103" t="str">
        <f>Criteria!C87</f>
        <v>AA</v>
      </c>
      <c r="E88" s="104" t="str">
        <f>Criteria!D87</f>
        <v>Does the application documentation describe the accessibility features of the application and their use?</v>
      </c>
      <c r="F88" s="105" t="s">
        <v>2</v>
      </c>
      <c r="G88" s="106"/>
      <c r="H88" s="104"/>
      <c r="I88" s="107"/>
      <c r="J88" s="108"/>
    </row>
    <row r="89" spans="1:10" ht="55.35" customHeight="1">
      <c r="A89" s="101" t="str">
        <f>Criteria!$A88</f>
        <v>Documentation and accessibility features</v>
      </c>
      <c r="B89" s="103">
        <v>86</v>
      </c>
      <c r="C89" s="103" t="str">
        <f>Criteria!B88</f>
        <v>12.2</v>
      </c>
      <c r="D89" s="103" t="str">
        <f>Criteria!C88</f>
        <v>A</v>
      </c>
      <c r="E89" s="104" t="str">
        <f>Criteria!D88</f>
        <v>For each accessibility feature described in the documentation, the entire path that enables it to be activated meets the accessibility needs of the users who require it. Is this rule respected (excluding special cases)?</v>
      </c>
      <c r="F89" s="105" t="s">
        <v>2</v>
      </c>
      <c r="G89" s="106"/>
      <c r="H89" s="104"/>
      <c r="I89" s="107"/>
      <c r="J89" s="108"/>
    </row>
    <row r="90" spans="1:10" ht="55.35" customHeight="1">
      <c r="A90" s="101" t="str">
        <f>Criteria!$A89</f>
        <v>Documentation and accessibility features</v>
      </c>
      <c r="B90" s="103">
        <v>87</v>
      </c>
      <c r="C90" s="103" t="str">
        <f>Criteria!B89</f>
        <v>12.3</v>
      </c>
      <c r="D90" s="103" t="str">
        <f>Criteria!C89</f>
        <v>A</v>
      </c>
      <c r="E90" s="104" t="str">
        <f>Criteria!D89</f>
        <v>The application does not interfere with the accessibility features of the platform. Is this rule respected?</v>
      </c>
      <c r="F90" s="105" t="s">
        <v>2</v>
      </c>
      <c r="G90" s="106"/>
      <c r="H90" s="104"/>
      <c r="I90" s="107"/>
      <c r="J90" s="108"/>
    </row>
    <row r="91" spans="1:10" ht="55.35" customHeight="1">
      <c r="A91" s="101" t="str">
        <f>Criteria!$A90</f>
        <v>Documentation and accessibility features</v>
      </c>
      <c r="B91" s="103">
        <v>88</v>
      </c>
      <c r="C91" s="103" t="str">
        <f>Criteria!B90</f>
        <v>12.4</v>
      </c>
      <c r="D91" s="103" t="str">
        <f>Criteria!C90</f>
        <v>A</v>
      </c>
      <c r="E91" s="104" t="str">
        <f>Criteria!D90</f>
        <v>Is the application documentation accessible?</v>
      </c>
      <c r="F91" s="105" t="s">
        <v>2</v>
      </c>
      <c r="G91" s="106"/>
      <c r="H91" s="104"/>
      <c r="I91" s="107"/>
      <c r="J91" s="108"/>
    </row>
    <row r="92" spans="1:10" ht="55.35" customHeight="1">
      <c r="A92" s="101" t="str">
        <f>Criteria!$A91</f>
        <v>Editing tools</v>
      </c>
      <c r="B92" s="103">
        <v>89</v>
      </c>
      <c r="C92" s="103" t="str">
        <f>Criteria!B91</f>
        <v>13.1</v>
      </c>
      <c r="D92" s="103" t="str">
        <f>Criteria!C91</f>
        <v>A</v>
      </c>
      <c r="E92" s="104" t="str">
        <f>Criteria!D91</f>
        <v>Can the editing tool be used to define the accessibility information required to create compliant content?</v>
      </c>
      <c r="F92" s="105" t="s">
        <v>2</v>
      </c>
      <c r="G92" s="106"/>
      <c r="H92" s="104"/>
      <c r="I92" s="107"/>
      <c r="J92" s="108"/>
    </row>
    <row r="93" spans="1:10" ht="22.5">
      <c r="A93" s="101" t="str">
        <f>Criteria!$A92</f>
        <v>Editing tools</v>
      </c>
      <c r="B93" s="103">
        <v>90</v>
      </c>
      <c r="C93" s="103" t="str">
        <f>Criteria!B92</f>
        <v>13.2</v>
      </c>
      <c r="D93" s="103" t="str">
        <f>Criteria!C92</f>
        <v>A</v>
      </c>
      <c r="E93" s="104" t="str">
        <f>Criteria!D92</f>
        <v>Does the editing tool provide help with creating accessible content?</v>
      </c>
      <c r="F93" s="105" t="s">
        <v>2</v>
      </c>
      <c r="G93" s="106"/>
      <c r="H93" s="104"/>
      <c r="I93" s="107"/>
      <c r="J93" s="108"/>
    </row>
    <row r="94" spans="1:10" ht="55.35" customHeight="1">
      <c r="A94" s="101" t="str">
        <f>Criteria!$A93</f>
        <v>Editing tools</v>
      </c>
      <c r="B94" s="103">
        <v>91</v>
      </c>
      <c r="C94" s="103" t="str">
        <f>Criteria!B93</f>
        <v>13.3</v>
      </c>
      <c r="D94" s="103" t="str">
        <f>Criteria!C93</f>
        <v>A</v>
      </c>
      <c r="E94" s="104" t="str">
        <f>Criteria!D93</f>
        <v>Is the content generated by each content transformation accessible (excluding special cases)?</v>
      </c>
      <c r="F94" s="105" t="s">
        <v>2</v>
      </c>
      <c r="G94" s="106"/>
      <c r="H94" s="104"/>
      <c r="I94" s="107"/>
      <c r="J94" s="108"/>
    </row>
    <row r="95" spans="1:10" ht="55.35" customHeight="1">
      <c r="A95" s="101" t="str">
        <f>Criteria!$A94</f>
        <v>Editing tools</v>
      </c>
      <c r="B95" s="103">
        <v>92</v>
      </c>
      <c r="C95" s="103" t="str">
        <f>Criteria!B94</f>
        <v>13.4</v>
      </c>
      <c r="D95" s="103" t="str">
        <f>Criteria!C94</f>
        <v>AA</v>
      </c>
      <c r="E95" s="104" t="str">
        <f>Criteria!D94</f>
        <v>For each accessibility error identified by an automatic or semi-automatic accessibility test, does the editing tool provide suggestions for repair?</v>
      </c>
      <c r="F95" s="105" t="s">
        <v>2</v>
      </c>
      <c r="G95" s="106"/>
      <c r="H95" s="104"/>
      <c r="I95" s="107"/>
      <c r="J95" s="108"/>
    </row>
    <row r="96" spans="1:10" ht="55.35" customHeight="1">
      <c r="A96" s="101" t="str">
        <f>Criteria!$A95</f>
        <v>Editing tools</v>
      </c>
      <c r="B96" s="103">
        <v>93</v>
      </c>
      <c r="C96" s="103" t="str">
        <f>Criteria!B95</f>
        <v>13.5</v>
      </c>
      <c r="D96" s="103" t="str">
        <f>Criteria!C95</f>
        <v>A</v>
      </c>
      <c r="E96" s="104" t="str">
        <f>Criteria!D95</f>
        <v>For each set of templates, at least one template meets the requirements of the RAWeb. Is this rule respected?</v>
      </c>
      <c r="F96" s="105" t="s">
        <v>2</v>
      </c>
      <c r="G96" s="106"/>
      <c r="H96" s="104"/>
      <c r="I96" s="107"/>
      <c r="J96" s="108"/>
    </row>
    <row r="97" spans="1:10" ht="22.5">
      <c r="A97" s="101" t="str">
        <f>Criteria!$A96</f>
        <v>Editing tools</v>
      </c>
      <c r="B97" s="103">
        <v>94</v>
      </c>
      <c r="C97" s="103" t="str">
        <f>Criteria!B96</f>
        <v>13.6</v>
      </c>
      <c r="D97" s="103" t="str">
        <f>Criteria!C96</f>
        <v>A</v>
      </c>
      <c r="E97" s="104" t="str">
        <f>Criteria!D96</f>
        <v>Is each template that enables the RAWeb requirements to be met clearly identifiable?</v>
      </c>
      <c r="F97" s="105" t="s">
        <v>2</v>
      </c>
      <c r="G97" s="106"/>
      <c r="H97" s="104"/>
      <c r="I97" s="107"/>
      <c r="J97" s="108"/>
    </row>
    <row r="98" spans="1:10" ht="33.75">
      <c r="A98" s="101" t="str">
        <f>Criteria!$A97</f>
        <v>Support services</v>
      </c>
      <c r="B98" s="103">
        <v>95</v>
      </c>
      <c r="C98" s="103" t="str">
        <f>Criteria!B97</f>
        <v>14.1</v>
      </c>
      <c r="D98" s="103" t="str">
        <f>Criteria!C97</f>
        <v>AA</v>
      </c>
      <c r="E98" s="104" t="str">
        <f>Criteria!D97</f>
        <v>Does each support service provide information relating to the accessibility features of the application described in the documentation?</v>
      </c>
      <c r="F98" s="105" t="s">
        <v>2</v>
      </c>
      <c r="G98" s="106"/>
      <c r="H98" s="104"/>
      <c r="I98" s="107"/>
      <c r="J98" s="108"/>
    </row>
    <row r="99" spans="1:10" ht="33.75">
      <c r="A99" s="101" t="str">
        <f>Criteria!$A98</f>
        <v>Support services</v>
      </c>
      <c r="B99" s="103">
        <v>96</v>
      </c>
      <c r="C99" s="103" t="str">
        <f>Criteria!B98</f>
        <v>14.2</v>
      </c>
      <c r="D99" s="103" t="str">
        <f>Criteria!C98</f>
        <v>A</v>
      </c>
      <c r="E99" s="104" t="str">
        <f>Criteria!D98</f>
        <v>The support service meets the communication needs of people with disabilities directly or through a relay service. Is this rule respected?</v>
      </c>
      <c r="F99" s="105" t="s">
        <v>2</v>
      </c>
      <c r="G99" s="106"/>
      <c r="H99" s="104"/>
      <c r="I99" s="107"/>
      <c r="J99" s="108"/>
    </row>
    <row r="100" spans="1:10" ht="45">
      <c r="A100" s="101" t="str">
        <f>Criteria!$A99</f>
        <v>Real-time communication</v>
      </c>
      <c r="B100" s="103">
        <v>97</v>
      </c>
      <c r="C100" s="103" t="str">
        <f>Criteria!B99</f>
        <v>15.1</v>
      </c>
      <c r="D100" s="103" t="str">
        <f>Criteria!C99</f>
        <v>A</v>
      </c>
      <c r="E100" s="104" t="str">
        <f>Criteria!D99</f>
        <v>For each two-way voice communication application, is the application capable of encoding and decoding this communication with a frequency range whose upper limit is at least 7,000 Hz?</v>
      </c>
      <c r="F100" s="105" t="s">
        <v>2</v>
      </c>
      <c r="G100" s="106"/>
      <c r="H100" s="104"/>
      <c r="I100" s="107"/>
      <c r="J100" s="108"/>
    </row>
    <row r="101" spans="1:10" ht="33.75">
      <c r="A101" s="101" t="str">
        <f>Criteria!$A100</f>
        <v>Real-time communication</v>
      </c>
      <c r="B101" s="103">
        <v>98</v>
      </c>
      <c r="C101" s="103" t="str">
        <f>Criteria!B100</f>
        <v>15.2</v>
      </c>
      <c r="D101" s="103" t="str">
        <f>Criteria!C100</f>
        <v>A</v>
      </c>
      <c r="E101" s="104" t="str">
        <f>Criteria!D100</f>
        <v>Does each application that supports two-way voice communication have real-time text communication functionality?</v>
      </c>
      <c r="F101" s="105" t="s">
        <v>2</v>
      </c>
      <c r="G101" s="106"/>
      <c r="H101" s="104"/>
      <c r="I101" s="107"/>
      <c r="J101" s="108"/>
    </row>
    <row r="102" spans="1:10" ht="33.75">
      <c r="A102" s="101" t="str">
        <f>Criteria!$A101</f>
        <v>Real-time communication</v>
      </c>
      <c r="B102" s="103">
        <v>99</v>
      </c>
      <c r="C102" s="103" t="str">
        <f>Criteria!B101</f>
        <v>15.3</v>
      </c>
      <c r="D102" s="103" t="str">
        <f>Criteria!C101</f>
        <v>A</v>
      </c>
      <c r="E102" s="104" t="str">
        <f>Criteria!D101</f>
        <v>For each application that allows two-way voice communication and real-time text, are both modes usable simultaneously?</v>
      </c>
      <c r="F102" s="105" t="s">
        <v>2</v>
      </c>
      <c r="G102" s="106"/>
      <c r="H102" s="104"/>
      <c r="I102" s="107"/>
      <c r="J102" s="108"/>
    </row>
    <row r="103" spans="1:10" ht="33.75">
      <c r="A103" s="101" t="str">
        <f>Criteria!$A102</f>
        <v>Real-time communication</v>
      </c>
      <c r="B103" s="103">
        <v>100</v>
      </c>
      <c r="C103" s="103" t="str">
        <f>Criteria!B102</f>
        <v>15.4</v>
      </c>
      <c r="D103" s="103" t="str">
        <f>Criteria!C102</f>
        <v>A</v>
      </c>
      <c r="E103" s="104" t="str">
        <f>Criteria!D102</f>
        <v>For each real-time text communication functionality, can the messages be identified (excluding special cases)?</v>
      </c>
      <c r="F103" s="105" t="s">
        <v>2</v>
      </c>
      <c r="G103" s="106"/>
      <c r="H103" s="104"/>
      <c r="I103" s="107"/>
      <c r="J103" s="108"/>
    </row>
    <row r="104" spans="1:10" ht="22.5">
      <c r="A104" s="101" t="str">
        <f>Criteria!$A103</f>
        <v>Real-time communication</v>
      </c>
      <c r="B104" s="103">
        <v>101</v>
      </c>
      <c r="C104" s="103" t="str">
        <f>Criteria!B103</f>
        <v>15.5</v>
      </c>
      <c r="D104" s="103" t="str">
        <f>Criteria!C103</f>
        <v>A</v>
      </c>
      <c r="E104" s="104" t="str">
        <f>Criteria!D103</f>
        <v>For each two-way voice communication application, is a visual indicator of oral activity present?</v>
      </c>
      <c r="F104" s="105" t="s">
        <v>2</v>
      </c>
      <c r="G104" s="106"/>
      <c r="H104" s="104"/>
      <c r="I104" s="107"/>
      <c r="J104" s="108"/>
    </row>
    <row r="105" spans="1:10" ht="45">
      <c r="A105" s="101" t="str">
        <f>Criteria!$A104</f>
        <v>Real-time communication</v>
      </c>
      <c r="B105" s="103">
        <v>102</v>
      </c>
      <c r="C105" s="103" t="str">
        <f>Criteria!B104</f>
        <v>15.6</v>
      </c>
      <c r="D105" s="103" t="str">
        <f>Criteria!C104</f>
        <v>A</v>
      </c>
      <c r="E105" s="104" t="str">
        <f>Criteria!D104</f>
        <v>Does each real-time text communication application that can interact with other real-time text communication applications comply with the interoperability rules in force?</v>
      </c>
      <c r="F105" s="105" t="s">
        <v>2</v>
      </c>
      <c r="G105" s="106"/>
      <c r="H105" s="104"/>
      <c r="I105" s="107"/>
      <c r="J105" s="108"/>
    </row>
    <row r="106" spans="1:10" ht="45">
      <c r="A106" s="101" t="str">
        <f>Criteria!$A105</f>
        <v>Real-time communication</v>
      </c>
      <c r="B106" s="103">
        <v>103</v>
      </c>
      <c r="C106" s="103" t="str">
        <f>Criteria!B105</f>
        <v>15.7</v>
      </c>
      <c r="D106" s="103" t="str">
        <f>Criteria!C105</f>
        <v>AA</v>
      </c>
      <c r="E106" s="104" t="str">
        <f>Criteria!D105</f>
        <v>For each application that supports real-time text (RTT) communication, the transmission delay for each input unit is 500ms or less. Is this rule respected?</v>
      </c>
      <c r="F106" s="105" t="s">
        <v>2</v>
      </c>
      <c r="G106" s="106"/>
      <c r="H106" s="104"/>
      <c r="I106" s="107"/>
      <c r="J106" s="108"/>
    </row>
    <row r="107" spans="1:10" ht="22.5">
      <c r="A107" s="101" t="str">
        <f>Criteria!$A106</f>
        <v>Real-time communication</v>
      </c>
      <c r="B107" s="103">
        <v>104</v>
      </c>
      <c r="C107" s="103" t="str">
        <f>Criteria!B106</f>
        <v>15.8</v>
      </c>
      <c r="D107" s="103" t="str">
        <f>Criteria!C106</f>
        <v>A</v>
      </c>
      <c r="E107" s="104" t="str">
        <f>Criteria!D106</f>
        <v>For each telecommunication application, is the identification of the party initiating a call accessible?</v>
      </c>
      <c r="F107" s="105" t="s">
        <v>2</v>
      </c>
      <c r="G107" s="106"/>
      <c r="H107" s="104"/>
      <c r="I107" s="107"/>
      <c r="J107" s="108"/>
    </row>
    <row r="108" spans="1:10" ht="55.35" customHeight="1">
      <c r="A108" s="101" t="str">
        <f>Criteria!$A107</f>
        <v>Real-time communication</v>
      </c>
      <c r="B108" s="103">
        <v>105</v>
      </c>
      <c r="C108" s="103" t="str">
        <f>Criteria!B107</f>
        <v>15.9</v>
      </c>
      <c r="D108" s="103" t="str">
        <f>Criteria!C107</f>
        <v>A</v>
      </c>
      <c r="E108" s="104" t="str">
        <f>Criteria!D107</f>
        <v>For each two-way voice communication application that provides caller identification, is there a way to present this identification for sign language users?</v>
      </c>
      <c r="F108" s="105" t="s">
        <v>2</v>
      </c>
      <c r="G108" s="106"/>
      <c r="H108" s="104"/>
      <c r="I108" s="107"/>
      <c r="J108" s="108"/>
    </row>
    <row r="109" spans="1:10" ht="33.75">
      <c r="A109" s="101" t="str">
        <f>Criteria!$A108</f>
        <v>Real-time communication</v>
      </c>
      <c r="B109" s="103">
        <v>106</v>
      </c>
      <c r="C109" s="103" t="str">
        <f>Criteria!B108</f>
        <v>15.10</v>
      </c>
      <c r="D109" s="103" t="str">
        <f>Criteria!C108</f>
        <v>A</v>
      </c>
      <c r="E109" s="104" t="str">
        <f>Criteria!D108</f>
        <v>For each two-way voice communication application that has voice-based services, are these services usable without the need to listen or speak?</v>
      </c>
      <c r="F109" s="105" t="s">
        <v>2</v>
      </c>
      <c r="G109" s="106"/>
      <c r="H109" s="104"/>
      <c r="I109" s="107"/>
      <c r="J109" s="108"/>
    </row>
    <row r="110" spans="1:10" ht="33.75">
      <c r="A110" s="101" t="str">
        <f>Criteria!$A109</f>
        <v>Real-time communication</v>
      </c>
      <c r="B110" s="103">
        <v>107</v>
      </c>
      <c r="C110" s="103" t="str">
        <f>Criteria!B109</f>
        <v>15.11</v>
      </c>
      <c r="D110" s="103" t="str">
        <f>Criteria!C109</f>
        <v>AA</v>
      </c>
      <c r="E110" s="104" t="str">
        <f>Criteria!D109</f>
        <v>For each two-way voice communication application that has real-time video, is the quality of the video sufficient?</v>
      </c>
      <c r="F110" s="105" t="s">
        <v>2</v>
      </c>
    </row>
  </sheetData>
  <autoFilter ref="A3:M158" xr:uid="{00000000-0009-0000-0000-000009000000}"/>
  <mergeCells count="4">
    <mergeCell ref="A1:D1"/>
    <mergeCell ref="A2:D2"/>
    <mergeCell ref="E1:I1"/>
    <mergeCell ref="E2:I2"/>
  </mergeCells>
  <conditionalFormatting sqref="G4:G109">
    <cfRule type="cellIs" dxfId="152" priority="9" operator="equal">
      <formula>"D"</formula>
    </cfRule>
  </conditionalFormatting>
  <conditionalFormatting sqref="F4">
    <cfRule type="cellIs" dxfId="151" priority="5" operator="equal">
      <formula>"c"</formula>
    </cfRule>
    <cfRule type="cellIs" dxfId="150" priority="6" operator="equal">
      <formula>"nc"</formula>
    </cfRule>
    <cfRule type="cellIs" dxfId="149" priority="7" operator="equal">
      <formula>"na"</formula>
    </cfRule>
    <cfRule type="cellIs" dxfId="148" priority="8" operator="equal">
      <formula>"nt"</formula>
    </cfRule>
  </conditionalFormatting>
  <conditionalFormatting sqref="F5:F110">
    <cfRule type="cellIs" dxfId="147" priority="1" operator="equal">
      <formula>"c"</formula>
    </cfRule>
    <cfRule type="cellIs" dxfId="146" priority="2" operator="equal">
      <formula>"nc"</formula>
    </cfRule>
    <cfRule type="cellIs" dxfId="145" priority="3" operator="equal">
      <formula>"na"</formula>
    </cfRule>
    <cfRule type="cellIs" dxfId="144" priority="4" operator="equal">
      <formula>"nt"</formula>
    </cfRule>
  </conditionalFormatting>
  <pageMargins left="0.7" right="0.7" top="0.75" bottom="0.75" header="0.3" footer="0.3"/>
  <pageSetup paperSize="9" orientation="landscape" horizontalDpi="4294967293" verticalDpi="4294967293"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CalculationBase!$AH$7:$AH$10</xm:f>
          </x14:formula1>
          <xm:sqref>F4:F110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10"/>
  <sheetViews>
    <sheetView zoomScale="115" zoomScaleNormal="115" workbookViewId="0">
      <selection activeCell="A3" sqref="A3:J3"/>
    </sheetView>
  </sheetViews>
  <sheetFormatPr defaultColWidth="8.5703125" defaultRowHeight="14.25"/>
  <cols>
    <col min="1" max="1" width="14.5703125" style="97" customWidth="1"/>
    <col min="2" max="2" width="5.42578125" style="110" hidden="1" customWidth="1"/>
    <col min="3" max="3" width="5.42578125" style="110" customWidth="1"/>
    <col min="4" max="4" width="4.42578125" style="110" customWidth="1"/>
    <col min="5" max="5" width="38.42578125" style="99" customWidth="1"/>
    <col min="6" max="7" width="5.42578125" style="99" customWidth="1"/>
    <col min="8" max="8" width="70.5703125" style="99" customWidth="1"/>
    <col min="9" max="9" width="36.42578125" style="99" customWidth="1"/>
    <col min="10" max="10" width="30.5703125" style="99" customWidth="1"/>
    <col min="11" max="11" width="8.5703125" style="99"/>
    <col min="12" max="16384" width="8.5703125" style="97"/>
  </cols>
  <sheetData>
    <row r="1" spans="1:11">
      <c r="A1" s="156" t="s">
        <v>289</v>
      </c>
      <c r="B1" s="156"/>
      <c r="C1" s="156"/>
      <c r="D1" s="156"/>
      <c r="E1" s="157" t="str">
        <f ca="1">IF(LOOKUP(J1,Sample!A10:A68,Sample!B10:B68)&lt;&gt;0,LOOKUP(J1,Sample!A10:A68,Sample!B10:B68),"-")</f>
        <v>E05</v>
      </c>
      <c r="F1" s="157"/>
      <c r="G1" s="157"/>
      <c r="H1" s="157"/>
      <c r="I1" s="157"/>
      <c r="J1" s="96" t="str">
        <f ca="1">IFERROR(RIGHT(CELL("nomfichier",$A$2),LEN(CELL("nomfichier",$A$2))-SEARCH("]",CELL("nomfichier",$A$2))), RIGHT(CELL("filename",$A$2),LEN(CELL("filename",$A$2))-SEARCH("]",CELL("filename",$A$2))))</f>
        <v>E05</v>
      </c>
      <c r="K1" s="97"/>
    </row>
    <row r="2" spans="1:11">
      <c r="A2" s="158" t="s">
        <v>290</v>
      </c>
      <c r="B2" s="158"/>
      <c r="C2" s="158"/>
      <c r="D2" s="158"/>
      <c r="E2" s="159" t="str">
        <f ca="1">IF(LOOKUP(J1,Sample!A10:A68,Sample!C10:C68)&lt;&gt;0,LOOKUP(J1,Sample!A10:A68,Sample!C10:C68),"-")</f>
        <v>-</v>
      </c>
      <c r="F2" s="159"/>
      <c r="G2" s="159"/>
      <c r="H2" s="159"/>
      <c r="I2" s="159"/>
      <c r="J2" s="98"/>
    </row>
    <row r="3" spans="1:11" s="102" customFormat="1" ht="33.75">
      <c r="A3" s="100" t="s">
        <v>148</v>
      </c>
      <c r="B3" s="100" t="s">
        <v>291</v>
      </c>
      <c r="C3" s="100" t="s">
        <v>149</v>
      </c>
      <c r="D3" s="100" t="s">
        <v>150</v>
      </c>
      <c r="E3" s="101" t="s">
        <v>151</v>
      </c>
      <c r="F3" s="100" t="s">
        <v>292</v>
      </c>
      <c r="G3" s="100" t="s">
        <v>293</v>
      </c>
      <c r="H3" s="101" t="s">
        <v>294</v>
      </c>
      <c r="I3" s="101" t="s">
        <v>295</v>
      </c>
      <c r="J3" s="101" t="s">
        <v>296</v>
      </c>
    </row>
    <row r="4" spans="1:11" s="99" customFormat="1" ht="22.5">
      <c r="A4" s="101" t="str">
        <f>Criteria!$A3</f>
        <v>Graphic elements</v>
      </c>
      <c r="B4" s="103">
        <v>1</v>
      </c>
      <c r="C4" s="103" t="str">
        <f>Criteria!B3</f>
        <v>1.1</v>
      </c>
      <c r="D4" s="103" t="str">
        <f>Criteria!C3</f>
        <v>A</v>
      </c>
      <c r="E4" s="104" t="str">
        <f>Criteria!D3</f>
        <v>Is every decorative graphic element ignored by assistive technologies?</v>
      </c>
      <c r="F4" s="105" t="s">
        <v>2</v>
      </c>
      <c r="G4" s="106"/>
      <c r="H4" s="104"/>
      <c r="I4" s="107"/>
      <c r="J4" s="111"/>
    </row>
    <row r="5" spans="1:11" s="99" customFormat="1" ht="33.75">
      <c r="A5" s="101" t="str">
        <f>Criteria!$A4</f>
        <v>Graphic elements</v>
      </c>
      <c r="B5" s="103">
        <v>2</v>
      </c>
      <c r="C5" s="103" t="str">
        <f>Criteria!B4</f>
        <v>1.2</v>
      </c>
      <c r="D5" s="103" t="str">
        <f>Criteria!C4</f>
        <v>A</v>
      </c>
      <c r="E5" s="104" t="str">
        <f>Criteria!D4</f>
        <v>Does each graphic element conveying information have an alternative accessible to assistive technologies?</v>
      </c>
      <c r="F5" s="105" t="s">
        <v>2</v>
      </c>
      <c r="G5" s="106"/>
      <c r="H5" s="104"/>
      <c r="I5" s="107"/>
      <c r="J5" s="108"/>
    </row>
    <row r="6" spans="1:11" s="99" customFormat="1" ht="33.75">
      <c r="A6" s="101" t="str">
        <f>Criteria!$A5</f>
        <v>Graphic elements</v>
      </c>
      <c r="B6" s="103">
        <v>3</v>
      </c>
      <c r="C6" s="103" t="str">
        <f>Criteria!B5</f>
        <v>1.3</v>
      </c>
      <c r="D6" s="103" t="str">
        <f>Criteria!C5</f>
        <v>A</v>
      </c>
      <c r="E6" s="104" t="str">
        <f>Criteria!D5</f>
        <v>For each graphic element conveying information, is the alternative accessible to assistive technologies relevant (excluding special cases)?</v>
      </c>
      <c r="F6" s="105" t="s">
        <v>2</v>
      </c>
      <c r="G6" s="106"/>
      <c r="H6" s="104"/>
      <c r="I6" s="107"/>
      <c r="J6" s="108"/>
    </row>
    <row r="7" spans="1:11" ht="45">
      <c r="A7" s="101" t="str">
        <f>Criteria!$A6</f>
        <v>Graphic elements</v>
      </c>
      <c r="B7" s="103">
        <v>4</v>
      </c>
      <c r="C7" s="103" t="str">
        <f>Criteria!B6</f>
        <v>1.4</v>
      </c>
      <c r="D7" s="103" t="str">
        <f>Criteria!C6</f>
        <v>A</v>
      </c>
      <c r="E7" s="104" t="str">
        <f>Criteria!D6</f>
        <v>For each graphic element used as a CAPTCHA or as a test graphic element, does the alternative rendered by assistive technologies make it possible to identify the nature and function of the graphic element?</v>
      </c>
      <c r="F7" s="105" t="s">
        <v>2</v>
      </c>
      <c r="G7" s="106"/>
      <c r="H7" s="104"/>
      <c r="I7" s="107"/>
      <c r="J7" s="108"/>
    </row>
    <row r="8" spans="1:11" ht="22.5">
      <c r="A8" s="101" t="str">
        <f>Criteria!$A7</f>
        <v>Graphic elements</v>
      </c>
      <c r="B8" s="103">
        <v>5</v>
      </c>
      <c r="C8" s="103" t="str">
        <f>Criteria!B7</f>
        <v>1.5</v>
      </c>
      <c r="D8" s="103" t="str">
        <f>Criteria!C7</f>
        <v>A</v>
      </c>
      <c r="E8" s="104" t="str">
        <f>Criteria!D7</f>
        <v>Does each graphic element used as a CAPTCHA have an alternative?</v>
      </c>
      <c r="F8" s="105" t="s">
        <v>2</v>
      </c>
      <c r="G8" s="106"/>
      <c r="H8" s="104"/>
      <c r="I8" s="107"/>
      <c r="J8" s="108"/>
    </row>
    <row r="9" spans="1:11" ht="22.5">
      <c r="A9" s="101" t="str">
        <f>Criteria!$A8</f>
        <v>Graphic elements</v>
      </c>
      <c r="B9" s="103">
        <v>6</v>
      </c>
      <c r="C9" s="103" t="str">
        <f>Criteria!B8</f>
        <v>1.6</v>
      </c>
      <c r="D9" s="103" t="str">
        <f>Criteria!C8</f>
        <v>A</v>
      </c>
      <c r="E9" s="104" t="str">
        <f>Criteria!D8</f>
        <v>Does each graphic element conveying information have, where necessary, a detailed description?</v>
      </c>
      <c r="F9" s="105" t="s">
        <v>2</v>
      </c>
      <c r="G9" s="106"/>
      <c r="H9" s="104"/>
      <c r="I9" s="107"/>
      <c r="J9" s="108"/>
    </row>
    <row r="10" spans="1:11" ht="22.5">
      <c r="A10" s="101" t="str">
        <f>Criteria!$A9</f>
        <v>Graphic elements</v>
      </c>
      <c r="B10" s="103">
        <v>7</v>
      </c>
      <c r="C10" s="103" t="str">
        <f>Criteria!B9</f>
        <v>1.7</v>
      </c>
      <c r="D10" s="103" t="str">
        <f>Criteria!C9</f>
        <v>A</v>
      </c>
      <c r="E10" s="104" t="str">
        <f>Criteria!D9</f>
        <v>For each graphic element conveying information with a detailed description, is this description relevant?</v>
      </c>
      <c r="F10" s="105" t="s">
        <v>2</v>
      </c>
      <c r="G10" s="106"/>
      <c r="H10" s="104"/>
      <c r="I10" s="107"/>
      <c r="J10" s="108"/>
    </row>
    <row r="11" spans="1:11" ht="45">
      <c r="A11" s="101" t="str">
        <f>Criteria!$A10</f>
        <v>Graphic elements</v>
      </c>
      <c r="B11" s="103">
        <v>8</v>
      </c>
      <c r="C11" s="103" t="str">
        <f>Criteria!B10</f>
        <v>1.8</v>
      </c>
      <c r="D11" s="103" t="str">
        <f>Criteria!C10</f>
        <v>AA</v>
      </c>
      <c r="E11" s="104" t="str">
        <f>Criteria!D10</f>
        <v>Each text graphic element conveying information, in the absence of a replacement mechanism, must, if possible, be replaced by styled text. Is this rule respected (excluding special cases)?</v>
      </c>
      <c r="F11" s="105" t="s">
        <v>2</v>
      </c>
      <c r="G11" s="106"/>
      <c r="H11" s="104"/>
      <c r="I11" s="107"/>
      <c r="J11" s="108"/>
    </row>
    <row r="12" spans="1:11" ht="22.5">
      <c r="A12" s="101" t="str">
        <f>Criteria!$A11</f>
        <v>Graphic elements</v>
      </c>
      <c r="B12" s="103">
        <v>9</v>
      </c>
      <c r="C12" s="103" t="str">
        <f>Criteria!B11</f>
        <v>1.9</v>
      </c>
      <c r="D12" s="103" t="str">
        <f>Criteria!C11</f>
        <v>AA</v>
      </c>
      <c r="E12" s="104" t="str">
        <f>Criteria!D11</f>
        <v>Is each graphic element with legend correctly rendered by assistive technologies?</v>
      </c>
      <c r="F12" s="105" t="s">
        <v>2</v>
      </c>
      <c r="G12" s="106"/>
      <c r="H12" s="104"/>
      <c r="I12" s="107"/>
      <c r="J12" s="108"/>
    </row>
    <row r="13" spans="1:11" ht="22.5">
      <c r="A13" s="101" t="str">
        <f>Criteria!$A12</f>
        <v>Colours</v>
      </c>
      <c r="B13" s="103">
        <v>10</v>
      </c>
      <c r="C13" s="103" t="str">
        <f>Criteria!B12</f>
        <v>2.1</v>
      </c>
      <c r="D13" s="103" t="str">
        <f>Criteria!C12</f>
        <v>A</v>
      </c>
      <c r="E13" s="104" t="str">
        <f>Criteria!D12</f>
        <v>On each screen, information must not be provided by colour alone. Is this rule respected?</v>
      </c>
      <c r="F13" s="105" t="s">
        <v>2</v>
      </c>
      <c r="G13" s="106"/>
      <c r="H13" s="104"/>
      <c r="I13" s="107"/>
      <c r="J13" s="108"/>
    </row>
    <row r="14" spans="1:11" ht="33.75">
      <c r="A14" s="101" t="str">
        <f>Criteria!$A13</f>
        <v>Colours</v>
      </c>
      <c r="B14" s="103">
        <v>11</v>
      </c>
      <c r="C14" s="103" t="str">
        <f>Criteria!B13</f>
        <v>2.2</v>
      </c>
      <c r="D14" s="103" t="str">
        <f>Criteria!C13</f>
        <v>AA</v>
      </c>
      <c r="E14" s="104" t="str">
        <f>Criteria!D13</f>
        <v>On each screen, is the contrast between the colour of the text and the colour of its background sufficiently high (excluding special cases)?</v>
      </c>
      <c r="F14" s="105" t="s">
        <v>2</v>
      </c>
      <c r="G14" s="106"/>
      <c r="H14" s="104"/>
      <c r="I14" s="107"/>
      <c r="J14" s="108"/>
    </row>
    <row r="15" spans="1:11" ht="45">
      <c r="A15" s="101" t="str">
        <f>Criteria!$A14</f>
        <v>Colours</v>
      </c>
      <c r="B15" s="103">
        <v>12</v>
      </c>
      <c r="C15" s="103" t="str">
        <f>Criteria!B14</f>
        <v>2.3</v>
      </c>
      <c r="D15" s="103" t="str">
        <f>Criteria!C14</f>
        <v>AA</v>
      </c>
      <c r="E15" s="104" t="str">
        <f>Criteria!D14</f>
        <v>On each screen, are the colours used in the user interface components and the graphic elements conveying information sufficiently contrasted (excluding special cases)?</v>
      </c>
      <c r="F15" s="105" t="s">
        <v>2</v>
      </c>
      <c r="G15" s="106"/>
      <c r="H15" s="104"/>
      <c r="I15" s="107"/>
      <c r="J15" s="108"/>
    </row>
    <row r="16" spans="1:11" ht="33.75">
      <c r="A16" s="101" t="str">
        <f>Criteria!$A15</f>
        <v>Colours</v>
      </c>
      <c r="B16" s="103">
        <v>13</v>
      </c>
      <c r="C16" s="103" t="str">
        <f>Criteria!B15</f>
        <v>2.4</v>
      </c>
      <c r="D16" s="103" t="str">
        <f>Criteria!C15</f>
        <v>AA</v>
      </c>
      <c r="E16" s="104" t="str">
        <f>Criteria!D15</f>
        <v>Is the contrast ratio of each replacement mechanism for displaying a correct contrast ratio sufficiently high?</v>
      </c>
      <c r="F16" s="105" t="s">
        <v>2</v>
      </c>
      <c r="G16" s="106"/>
      <c r="H16" s="104"/>
      <c r="I16" s="107"/>
      <c r="J16" s="108"/>
    </row>
    <row r="17" spans="1:10" ht="33.75">
      <c r="A17" s="101" t="str">
        <f>Criteria!$A16</f>
        <v>Multimedia</v>
      </c>
      <c r="B17" s="103">
        <v>14</v>
      </c>
      <c r="C17" s="103" t="str">
        <f>Criteria!B16</f>
        <v>3.1</v>
      </c>
      <c r="D17" s="103" t="str">
        <f>Criteria!C16</f>
        <v>A</v>
      </c>
      <c r="E17" s="104" t="str">
        <f>Criteria!D16</f>
        <v>Does each pre-recorded audio-only time-based media have, where appropriate, a clearly identifiable adjacent transcript (excluding special cases)?</v>
      </c>
      <c r="F17" s="105" t="s">
        <v>2</v>
      </c>
      <c r="G17" s="106"/>
      <c r="H17" s="104"/>
      <c r="I17" s="107"/>
      <c r="J17" s="108"/>
    </row>
    <row r="18" spans="1:10" ht="33.75">
      <c r="A18" s="101" t="str">
        <f>Criteria!$A17</f>
        <v>Multimedia</v>
      </c>
      <c r="B18" s="103">
        <v>15</v>
      </c>
      <c r="C18" s="103" t="str">
        <f>Criteria!B17</f>
        <v>3.2</v>
      </c>
      <c r="D18" s="103" t="str">
        <f>Criteria!C17</f>
        <v>A</v>
      </c>
      <c r="E18" s="104" t="str">
        <f>Criteria!D17</f>
        <v>For each pre-recorded audio-only time-based media with a transcript, is this transcript relevant (excluding special cases)?</v>
      </c>
      <c r="F18" s="105" t="s">
        <v>2</v>
      </c>
      <c r="G18" s="106"/>
      <c r="H18" s="104"/>
      <c r="I18" s="107"/>
      <c r="J18" s="108"/>
    </row>
    <row r="19" spans="1:10" ht="33.75">
      <c r="A19" s="101" t="str">
        <f>Criteria!$A18</f>
        <v>Multimedia</v>
      </c>
      <c r="B19" s="103">
        <v>16</v>
      </c>
      <c r="C19" s="103" t="str">
        <f>Criteria!B18</f>
        <v>3.3</v>
      </c>
      <c r="D19" s="103" t="str">
        <f>Criteria!C18</f>
        <v>A</v>
      </c>
      <c r="E19" s="104" t="str">
        <f>Criteria!D18</f>
        <v>Does each pre-recorded video-only time-based media have, if necessary, an alternative (excluding special cases)?</v>
      </c>
      <c r="F19" s="105" t="s">
        <v>2</v>
      </c>
      <c r="G19" s="106"/>
      <c r="H19" s="104"/>
      <c r="I19" s="107"/>
      <c r="J19" s="108"/>
    </row>
    <row r="20" spans="1:10" ht="33.75">
      <c r="A20" s="101" t="str">
        <f>Criteria!$A19</f>
        <v>Multimedia</v>
      </c>
      <c r="B20" s="103">
        <v>17</v>
      </c>
      <c r="C20" s="103" t="str">
        <f>Criteria!B19</f>
        <v>3.4</v>
      </c>
      <c r="D20" s="103" t="str">
        <f>Criteria!C19</f>
        <v>A</v>
      </c>
      <c r="E20" s="104" t="str">
        <f>Criteria!D19</f>
        <v>For each pre-recorded video-only time-based media with an alternative, is the alternative relevant (excluding special cases)?</v>
      </c>
      <c r="F20" s="105" t="s">
        <v>2</v>
      </c>
      <c r="G20" s="106"/>
      <c r="H20" s="104"/>
      <c r="I20" s="107"/>
      <c r="J20" s="108"/>
    </row>
    <row r="21" spans="1:10" ht="33.75">
      <c r="A21" s="101" t="str">
        <f>Criteria!$A20</f>
        <v>Multimedia</v>
      </c>
      <c r="B21" s="103">
        <v>18</v>
      </c>
      <c r="C21" s="103" t="str">
        <f>Criteria!B20</f>
        <v>3.5</v>
      </c>
      <c r="D21" s="103" t="str">
        <f>Criteria!C20</f>
        <v>A</v>
      </c>
      <c r="E21" s="104" t="str">
        <f>Criteria!D20</f>
        <v>Does each pre-recorded synchronised time-based media have, if necessary, an alternative (excluding special cases)?</v>
      </c>
      <c r="F21" s="105" t="s">
        <v>2</v>
      </c>
      <c r="G21" s="106"/>
      <c r="H21" s="104"/>
      <c r="I21" s="107"/>
      <c r="J21" s="108"/>
    </row>
    <row r="22" spans="1:10" ht="33.75">
      <c r="A22" s="101" t="str">
        <f>Criteria!$A21</f>
        <v>Multimedia</v>
      </c>
      <c r="B22" s="103">
        <v>19</v>
      </c>
      <c r="C22" s="103" t="str">
        <f>Criteria!B21</f>
        <v>3.6</v>
      </c>
      <c r="D22" s="103" t="str">
        <f>Criteria!C21</f>
        <v>A</v>
      </c>
      <c r="E22" s="104" t="str">
        <f>Criteria!D21</f>
        <v>For each pre-recorded synchronised time-based media with an alternative, is the alternative relevant (excluding special cases)?</v>
      </c>
      <c r="F22" s="105" t="s">
        <v>2</v>
      </c>
      <c r="G22" s="106"/>
      <c r="H22" s="104"/>
      <c r="I22" s="107"/>
      <c r="J22" s="108"/>
    </row>
    <row r="23" spans="1:10" ht="33.75">
      <c r="A23" s="101" t="str">
        <f>Criteria!$A22</f>
        <v>Multimedia</v>
      </c>
      <c r="B23" s="103">
        <v>20</v>
      </c>
      <c r="C23" s="103" t="str">
        <f>Criteria!B22</f>
        <v>3.7</v>
      </c>
      <c r="D23" s="103" t="str">
        <f>Criteria!C22</f>
        <v>A</v>
      </c>
      <c r="E23" s="104" t="str">
        <f>Criteria!D22</f>
        <v>Does each pre-recorded synchronised time-based media have, where appropriate, synchronised captions (excluding special cases)?</v>
      </c>
      <c r="F23" s="105" t="s">
        <v>2</v>
      </c>
      <c r="G23" s="106"/>
      <c r="H23" s="104"/>
      <c r="I23" s="107"/>
      <c r="J23" s="108"/>
    </row>
    <row r="24" spans="1:10" ht="33.75">
      <c r="A24" s="101" t="str">
        <f>Criteria!$A23</f>
        <v>Multimedia</v>
      </c>
      <c r="B24" s="103">
        <v>21</v>
      </c>
      <c r="C24" s="103" t="str">
        <f>Criteria!B23</f>
        <v>3.8</v>
      </c>
      <c r="D24" s="103" t="str">
        <f>Criteria!C23</f>
        <v>A</v>
      </c>
      <c r="E24" s="104" t="str">
        <f>Criteria!D23</f>
        <v>For each pre-recorded synchronised time-based media with synchronised captions, are these relevant?</v>
      </c>
      <c r="F24" s="105" t="s">
        <v>2</v>
      </c>
      <c r="G24" s="106"/>
      <c r="H24" s="104"/>
      <c r="I24" s="107"/>
      <c r="J24" s="108"/>
    </row>
    <row r="25" spans="1:10" ht="45">
      <c r="A25" s="101" t="str">
        <f>Criteria!$A24</f>
        <v>Multimedia</v>
      </c>
      <c r="B25" s="103">
        <v>22</v>
      </c>
      <c r="C25" s="103" t="str">
        <f>Criteria!B24</f>
        <v>3.9</v>
      </c>
      <c r="D25" s="103" t="str">
        <f>Criteria!C24</f>
        <v>AA</v>
      </c>
      <c r="E25" s="104" t="str">
        <f>Criteria!D24</f>
        <v>Does each pre-recorded time-based media (video only or synchronised) have, where appropriate, a synchronised audio description (excluding special cases)?</v>
      </c>
      <c r="F25" s="105" t="s">
        <v>2</v>
      </c>
      <c r="G25" s="106"/>
      <c r="H25" s="104"/>
      <c r="I25" s="107"/>
      <c r="J25" s="108"/>
    </row>
    <row r="26" spans="1:10" ht="33.75">
      <c r="A26" s="101" t="str">
        <f>Criteria!$A25</f>
        <v>Multimedia</v>
      </c>
      <c r="B26" s="103">
        <v>23</v>
      </c>
      <c r="C26" s="103" t="str">
        <f>Criteria!B25</f>
        <v>3.10</v>
      </c>
      <c r="D26" s="103" t="str">
        <f>Criteria!C25</f>
        <v>AA</v>
      </c>
      <c r="E26" s="104" t="str">
        <f>Criteria!D25</f>
        <v>For each pre-recorded video-only or synchronised time-based media with a synchronised audio description, is the description relevant?</v>
      </c>
      <c r="F26" s="105" t="s">
        <v>2</v>
      </c>
      <c r="G26" s="106"/>
      <c r="H26" s="104"/>
      <c r="I26" s="107"/>
      <c r="J26" s="108"/>
    </row>
    <row r="27" spans="1:10" ht="33.75">
      <c r="A27" s="101" t="str">
        <f>Criteria!$A26</f>
        <v>Multimedia</v>
      </c>
      <c r="B27" s="103">
        <v>24</v>
      </c>
      <c r="C27" s="103" t="str">
        <f>Criteria!B26</f>
        <v>3.11</v>
      </c>
      <c r="D27" s="103" t="str">
        <f>Criteria!C26</f>
        <v>A</v>
      </c>
      <c r="E27" s="104" t="str">
        <f>Criteria!D26</f>
        <v>For each pre-recorded time-based media, does the adjacent text content clearly identify the time-based media (excluding special cases)?</v>
      </c>
      <c r="F27" s="105" t="s">
        <v>2</v>
      </c>
      <c r="G27" s="106"/>
      <c r="H27" s="104"/>
      <c r="I27" s="107"/>
      <c r="J27" s="108"/>
    </row>
    <row r="28" spans="1:10" ht="22.5">
      <c r="A28" s="101" t="str">
        <f>Criteria!$A27</f>
        <v>Multimedia</v>
      </c>
      <c r="B28" s="103">
        <v>25</v>
      </c>
      <c r="C28" s="103" t="str">
        <f>Criteria!B27</f>
        <v>3.12</v>
      </c>
      <c r="D28" s="103" t="str">
        <f>Criteria!C27</f>
        <v>A</v>
      </c>
      <c r="E28" s="104" t="str">
        <f>Criteria!D27</f>
        <v>Is each automatically triggered sound sequence controllable by the user?</v>
      </c>
      <c r="F28" s="105" t="s">
        <v>2</v>
      </c>
      <c r="G28" s="106"/>
      <c r="H28" s="104"/>
      <c r="I28" s="107"/>
      <c r="J28" s="108"/>
    </row>
    <row r="29" spans="1:10" ht="22.5">
      <c r="A29" s="101" t="str">
        <f>Criteria!$A28</f>
        <v>Multimedia</v>
      </c>
      <c r="B29" s="103">
        <v>26</v>
      </c>
      <c r="C29" s="103" t="str">
        <f>Criteria!B28</f>
        <v>3.13</v>
      </c>
      <c r="D29" s="103" t="str">
        <f>Criteria!C28</f>
        <v>A</v>
      </c>
      <c r="E29" s="104" t="str">
        <f>Criteria!D28</f>
        <v>Does each time-based media have, where necessary, the viewing control features?</v>
      </c>
      <c r="F29" s="105" t="s">
        <v>2</v>
      </c>
      <c r="G29" s="106"/>
      <c r="H29" s="104"/>
      <c r="I29" s="107"/>
      <c r="J29" s="108"/>
    </row>
    <row r="30" spans="1:10" ht="33.75">
      <c r="A30" s="101" t="str">
        <f>Criteria!$A29</f>
        <v>Multimedia</v>
      </c>
      <c r="B30" s="103">
        <v>27</v>
      </c>
      <c r="C30" s="103" t="str">
        <f>Criteria!B29</f>
        <v>3.14</v>
      </c>
      <c r="D30" s="103" t="str">
        <f>Criteria!C29</f>
        <v>AA</v>
      </c>
      <c r="E30" s="104" t="str">
        <f>Criteria!D29</f>
        <v>For each time-based media, are alternative control features presented at the same level as other primary control features?</v>
      </c>
      <c r="F30" s="105" t="s">
        <v>2</v>
      </c>
      <c r="G30" s="106"/>
      <c r="H30" s="104"/>
      <c r="I30" s="107"/>
      <c r="J30" s="108"/>
    </row>
    <row r="31" spans="1:10" ht="45">
      <c r="A31" s="101" t="str">
        <f>Criteria!$A30</f>
        <v>Multimedia</v>
      </c>
      <c r="B31" s="103">
        <v>28</v>
      </c>
      <c r="C31" s="103" t="str">
        <f>Criteria!B30</f>
        <v>3.15</v>
      </c>
      <c r="D31" s="103" t="str">
        <f>Criteria!C30</f>
        <v>AA</v>
      </c>
      <c r="E31" s="104" t="str">
        <f>Criteria!D30</f>
        <v>For each feature that transmits, converts or records pre-recorded synchronised time-based media that has a captions track, at the end of the process, are the captions correctly preserved?</v>
      </c>
      <c r="F31" s="105" t="s">
        <v>2</v>
      </c>
      <c r="G31" s="106"/>
      <c r="H31" s="104"/>
      <c r="I31" s="107"/>
      <c r="J31" s="108"/>
    </row>
    <row r="32" spans="1:10" ht="56.25">
      <c r="A32" s="101" t="str">
        <f>Criteria!$A31</f>
        <v>Multimedia</v>
      </c>
      <c r="B32" s="103">
        <v>29</v>
      </c>
      <c r="C32" s="103" t="str">
        <f>Criteria!B31</f>
        <v>3.16</v>
      </c>
      <c r="D32" s="103" t="str">
        <f>Criteria!C31</f>
        <v>AA</v>
      </c>
      <c r="E32" s="104" t="str">
        <f>Criteria!D31</f>
        <v>For each feature that transmits, converts or records a time-based media pre-recorded with a synchronised audio description, at the end of the process, is the audio description correctly preserved?</v>
      </c>
      <c r="F32" s="105" t="s">
        <v>2</v>
      </c>
      <c r="G32" s="106"/>
      <c r="H32" s="104"/>
      <c r="I32" s="107"/>
      <c r="J32" s="108"/>
    </row>
    <row r="33" spans="1:10" ht="33.75">
      <c r="A33" s="101" t="str">
        <f>Criteria!$A32</f>
        <v>Multimedia</v>
      </c>
      <c r="B33" s="103">
        <v>30</v>
      </c>
      <c r="C33" s="103" t="str">
        <f>Criteria!B32</f>
        <v>3.17</v>
      </c>
      <c r="D33" s="103" t="str">
        <f>Criteria!C32</f>
        <v>AA</v>
      </c>
      <c r="E33" s="104" t="str">
        <f>Criteria!D32</f>
        <v>For each pre-recorded time-based media, is the presentation of captions controllable by the user (excluding special cases)?</v>
      </c>
      <c r="F33" s="105" t="s">
        <v>2</v>
      </c>
      <c r="G33" s="106"/>
      <c r="H33" s="104"/>
      <c r="I33" s="107"/>
      <c r="J33" s="108"/>
    </row>
    <row r="34" spans="1:10" ht="33.75">
      <c r="A34" s="101" t="str">
        <f>Criteria!$A33</f>
        <v>Multimedia</v>
      </c>
      <c r="B34" s="103">
        <v>31</v>
      </c>
      <c r="C34" s="103" t="str">
        <f>Criteria!B33</f>
        <v>3.18</v>
      </c>
      <c r="D34" s="103" t="str">
        <f>Criteria!C33</f>
        <v>AA</v>
      </c>
      <c r="E34" s="104" t="str">
        <f>Criteria!D33</f>
        <v>For each pre-recorded synchronised time-based media that has synchronised subtitles, can these be, if necessary, vocalised (excluding special cases)?</v>
      </c>
      <c r="F34" s="105" t="s">
        <v>2</v>
      </c>
      <c r="G34" s="106"/>
      <c r="H34" s="104"/>
      <c r="I34" s="107"/>
      <c r="J34" s="108"/>
    </row>
    <row r="35" spans="1:10">
      <c r="A35" s="101" t="str">
        <f>Criteria!$A34</f>
        <v>Tables</v>
      </c>
      <c r="B35" s="103">
        <v>32</v>
      </c>
      <c r="C35" s="103" t="str">
        <f>Criteria!B34</f>
        <v>4.1</v>
      </c>
      <c r="D35" s="103" t="str">
        <f>Criteria!C34</f>
        <v>A</v>
      </c>
      <c r="E35" s="104" t="str">
        <f>Criteria!D34</f>
        <v>Does each complex data table have a summary?</v>
      </c>
      <c r="F35" s="105" t="s">
        <v>2</v>
      </c>
      <c r="G35" s="106"/>
      <c r="H35" s="104"/>
      <c r="I35" s="107"/>
      <c r="J35" s="108"/>
    </row>
    <row r="36" spans="1:10" ht="22.5">
      <c r="A36" s="101" t="str">
        <f>Criteria!$A35</f>
        <v>Tables</v>
      </c>
      <c r="B36" s="103">
        <v>33</v>
      </c>
      <c r="C36" s="103" t="str">
        <f>Criteria!B35</f>
        <v>4.2</v>
      </c>
      <c r="D36" s="103" t="str">
        <f>Criteria!C35</f>
        <v>A</v>
      </c>
      <c r="E36" s="104" t="str">
        <f>Criteria!D35</f>
        <v>For each complex data table with a summary, is the summary relevant?</v>
      </c>
      <c r="F36" s="105" t="s">
        <v>2</v>
      </c>
      <c r="G36" s="106"/>
      <c r="H36" s="104"/>
      <c r="I36" s="107"/>
      <c r="J36" s="108"/>
    </row>
    <row r="37" spans="1:10">
      <c r="A37" s="101" t="str">
        <f>Criteria!$A36</f>
        <v>Tables</v>
      </c>
      <c r="B37" s="103">
        <v>34</v>
      </c>
      <c r="C37" s="103" t="str">
        <f>Criteria!B36</f>
        <v>4.3</v>
      </c>
      <c r="D37" s="103" t="str">
        <f>Criteria!C36</f>
        <v>A</v>
      </c>
      <c r="E37" s="104" t="str">
        <f>Criteria!D36</f>
        <v>Does each data table have a title?</v>
      </c>
      <c r="F37" s="105" t="s">
        <v>2</v>
      </c>
      <c r="G37" s="106"/>
      <c r="H37" s="104"/>
      <c r="I37" s="107"/>
      <c r="J37" s="108"/>
    </row>
    <row r="38" spans="1:10">
      <c r="A38" s="101" t="str">
        <f>Criteria!$A37</f>
        <v>Tables</v>
      </c>
      <c r="B38" s="103">
        <v>35</v>
      </c>
      <c r="C38" s="103" t="str">
        <f>Criteria!B37</f>
        <v>4.4</v>
      </c>
      <c r="D38" s="103" t="str">
        <f>Criteria!C37</f>
        <v>A</v>
      </c>
      <c r="E38" s="104" t="str">
        <f>Criteria!D37</f>
        <v>For each data table with a title, is the title relevant?</v>
      </c>
      <c r="F38" s="105" t="s">
        <v>2</v>
      </c>
      <c r="G38" s="106"/>
      <c r="H38" s="104"/>
      <c r="I38" s="107"/>
      <c r="J38" s="108"/>
    </row>
    <row r="39" spans="1:10" ht="22.5">
      <c r="A39" s="101" t="str">
        <f>Criteria!$A38</f>
        <v>Tables</v>
      </c>
      <c r="B39" s="103">
        <v>36</v>
      </c>
      <c r="C39" s="103" t="str">
        <f>Criteria!B38</f>
        <v>4.5</v>
      </c>
      <c r="D39" s="103" t="str">
        <f>Criteria!C38</f>
        <v>A</v>
      </c>
      <c r="E39" s="104" t="str">
        <f>Criteria!D38</f>
        <v>For each data table, are the row and column headings correctly linked to the data cells?</v>
      </c>
      <c r="F39" s="105" t="s">
        <v>2</v>
      </c>
      <c r="G39" s="106"/>
      <c r="H39" s="104"/>
      <c r="I39" s="107"/>
      <c r="J39" s="108"/>
    </row>
    <row r="40" spans="1:10" ht="33.75">
      <c r="A40" s="101" t="str">
        <f>Criteria!$A39</f>
        <v>Interactive components</v>
      </c>
      <c r="B40" s="103">
        <v>37</v>
      </c>
      <c r="C40" s="103" t="str">
        <f>Criteria!B39</f>
        <v>5.1</v>
      </c>
      <c r="D40" s="103" t="str">
        <f>Criteria!C39</f>
        <v>A</v>
      </c>
      <c r="E40" s="104" t="str">
        <f>Criteria!D39</f>
        <v>Is each user interface component, if necessary, compatible with assistive technologies (excluding special cases)?</v>
      </c>
      <c r="F40" s="105" t="s">
        <v>2</v>
      </c>
      <c r="G40" s="106"/>
      <c r="H40" s="104"/>
      <c r="I40" s="107"/>
      <c r="J40" s="108"/>
    </row>
    <row r="41" spans="1:10" ht="56.25" customHeight="1">
      <c r="A41" s="101" t="str">
        <f>Criteria!$A40</f>
        <v>Interactive components</v>
      </c>
      <c r="B41" s="103">
        <v>38</v>
      </c>
      <c r="C41" s="103" t="str">
        <f>Criteria!B40</f>
        <v>5.2</v>
      </c>
      <c r="D41" s="103" t="str">
        <f>Criteria!C40</f>
        <v>A</v>
      </c>
      <c r="E41" s="104" t="str">
        <f>Criteria!D40</f>
        <v>Is every user interface component accessible and operable by keyboard and any pointing device (excluding special cases)?</v>
      </c>
      <c r="F41" s="105" t="s">
        <v>2</v>
      </c>
      <c r="G41" s="106"/>
      <c r="H41" s="104"/>
      <c r="I41" s="107"/>
      <c r="J41" s="108"/>
    </row>
    <row r="42" spans="1:10" ht="22.5">
      <c r="A42" s="101" t="str">
        <f>Criteria!$A41</f>
        <v>Interactive components</v>
      </c>
      <c r="B42" s="103">
        <v>39</v>
      </c>
      <c r="C42" s="103" t="str">
        <f>Criteria!B41</f>
        <v>5.3</v>
      </c>
      <c r="D42" s="103" t="str">
        <f>Criteria!C41</f>
        <v>A</v>
      </c>
      <c r="E42" s="104" t="str">
        <f>Criteria!D41</f>
        <v>Does each context change meet one of these conditions?</v>
      </c>
      <c r="F42" s="105" t="s">
        <v>2</v>
      </c>
      <c r="G42" s="106"/>
      <c r="H42" s="104"/>
      <c r="I42" s="107"/>
      <c r="J42" s="108"/>
    </row>
    <row r="43" spans="1:10" ht="22.5">
      <c r="A43" s="101" t="str">
        <f>Criteria!$A42</f>
        <v>Interactive components</v>
      </c>
      <c r="B43" s="103">
        <v>40</v>
      </c>
      <c r="C43" s="103" t="str">
        <f>Criteria!B42</f>
        <v>5.4</v>
      </c>
      <c r="D43" s="103" t="str">
        <f>Criteria!C42</f>
        <v>AA</v>
      </c>
      <c r="E43" s="104" t="str">
        <f>Criteria!D42</f>
        <v>On each screen, are the status messages correctly rendered by assistive technologies?</v>
      </c>
      <c r="F43" s="105" t="s">
        <v>2</v>
      </c>
      <c r="G43" s="106"/>
      <c r="H43" s="104"/>
      <c r="I43" s="109"/>
      <c r="J43" s="108"/>
    </row>
    <row r="44" spans="1:10" ht="22.5">
      <c r="A44" s="101" t="str">
        <f>Criteria!$A43</f>
        <v>Interactive components</v>
      </c>
      <c r="B44" s="103">
        <v>41</v>
      </c>
      <c r="C44" s="103" t="str">
        <f>Criteria!B43</f>
        <v>5.5</v>
      </c>
      <c r="D44" s="103" t="str">
        <f>Criteria!C43</f>
        <v>A</v>
      </c>
      <c r="E44" s="104" t="str">
        <f>Criteria!D43</f>
        <v>Is each state of a toggle control presented to the user perceptible?</v>
      </c>
      <c r="F44" s="105" t="s">
        <v>2</v>
      </c>
      <c r="G44" s="106"/>
      <c r="H44" s="104"/>
      <c r="I44" s="107"/>
      <c r="J44" s="108"/>
    </row>
    <row r="45" spans="1:10" ht="22.5">
      <c r="A45" s="101" t="str">
        <f>Criteria!$A44</f>
        <v>Mandatory elements</v>
      </c>
      <c r="B45" s="103">
        <v>42</v>
      </c>
      <c r="C45" s="103" t="str">
        <f>Criteria!B44</f>
        <v>6.1</v>
      </c>
      <c r="D45" s="103" t="str">
        <f>Criteria!C44</f>
        <v>A</v>
      </c>
      <c r="E45" s="104" t="str">
        <f>Criteria!D44</f>
        <v>On each screen, are texts rendered by assistive technologies in the main language of the screen?</v>
      </c>
      <c r="F45" s="105" t="s">
        <v>2</v>
      </c>
      <c r="G45" s="106"/>
      <c r="H45" s="104"/>
      <c r="I45" s="107"/>
      <c r="J45" s="108"/>
    </row>
    <row r="46" spans="1:10" ht="33.75">
      <c r="A46" s="101" t="str">
        <f>Criteria!$A45</f>
        <v>Mandatory elements</v>
      </c>
      <c r="B46" s="103">
        <v>43</v>
      </c>
      <c r="C46" s="103" t="str">
        <f>Criteria!B45</f>
        <v>6.2</v>
      </c>
      <c r="D46" s="103" t="str">
        <f>Criteria!C45</f>
        <v>A</v>
      </c>
      <c r="E46" s="104" t="str">
        <f>Criteria!D45</f>
        <v>On each screen, interface elements must not be used only for layout purposes. Is this rule respected?</v>
      </c>
      <c r="F46" s="105" t="s">
        <v>2</v>
      </c>
      <c r="G46" s="106"/>
      <c r="H46" s="104"/>
      <c r="I46" s="107"/>
      <c r="J46" s="108"/>
    </row>
    <row r="47" spans="1:10" ht="22.5">
      <c r="A47" s="101" t="str">
        <f>Criteria!$A46</f>
        <v>Information structure</v>
      </c>
      <c r="B47" s="103">
        <v>44</v>
      </c>
      <c r="C47" s="103" t="str">
        <f>Criteria!B46</f>
        <v>7.1</v>
      </c>
      <c r="D47" s="103" t="str">
        <f>Criteria!C46</f>
        <v>A</v>
      </c>
      <c r="E47" s="104" t="str">
        <f>Criteria!D46</f>
        <v>On each screen, is the information structured by the appropriate use of headings?</v>
      </c>
      <c r="F47" s="105" t="s">
        <v>2</v>
      </c>
      <c r="G47" s="106"/>
      <c r="H47" s="104"/>
      <c r="I47" s="107"/>
      <c r="J47" s="108"/>
    </row>
    <row r="48" spans="1:10" ht="22.5">
      <c r="A48" s="101" t="str">
        <f>Criteria!$A47</f>
        <v>Information structure</v>
      </c>
      <c r="B48" s="103">
        <v>45</v>
      </c>
      <c r="C48" s="103" t="str">
        <f>Criteria!B47</f>
        <v>7.2</v>
      </c>
      <c r="D48" s="103" t="str">
        <f>Criteria!C47</f>
        <v>A</v>
      </c>
      <c r="E48" s="104" t="str">
        <f>Criteria!D47</f>
        <v>On each screen, is each list correctly structured?</v>
      </c>
      <c r="F48" s="105" t="s">
        <v>2</v>
      </c>
      <c r="G48" s="106"/>
      <c r="H48" s="104"/>
      <c r="I48" s="107"/>
      <c r="J48" s="108"/>
    </row>
    <row r="49" spans="1:10" ht="55.35" customHeight="1">
      <c r="A49" s="101" t="str">
        <f>Criteria!$A48</f>
        <v>Presentation</v>
      </c>
      <c r="B49" s="103">
        <v>46</v>
      </c>
      <c r="C49" s="103" t="str">
        <f>Criteria!B48</f>
        <v>8.1</v>
      </c>
      <c r="D49" s="103" t="str">
        <f>Criteria!C48</f>
        <v>A</v>
      </c>
      <c r="E49" s="104" t="str">
        <f>Criteria!D48</f>
        <v>On each screen, is the visible content carrying information accessible to assistive technologies?</v>
      </c>
      <c r="F49" s="105" t="s">
        <v>2</v>
      </c>
      <c r="G49" s="106"/>
      <c r="H49" s="104"/>
      <c r="I49" s="107"/>
      <c r="J49" s="108"/>
    </row>
    <row r="50" spans="1:10" ht="55.35" customHeight="1">
      <c r="A50" s="101" t="str">
        <f>Criteria!$A49</f>
        <v>Presentation</v>
      </c>
      <c r="B50" s="103">
        <v>47</v>
      </c>
      <c r="C50" s="103" t="str">
        <f>Criteria!B49</f>
        <v>8.2</v>
      </c>
      <c r="D50" s="103" t="str">
        <f>Criteria!C49</f>
        <v>AA</v>
      </c>
      <c r="E50" s="104" t="str">
        <f>Criteria!D49</f>
        <v>On each screen, can the user increase the font size by at least 200% (excluding special cases)?</v>
      </c>
      <c r="F50" s="105" t="s">
        <v>2</v>
      </c>
      <c r="G50" s="106"/>
      <c r="H50" s="104"/>
      <c r="I50" s="107"/>
      <c r="J50" s="108"/>
    </row>
    <row r="51" spans="1:10" ht="55.35" customHeight="1">
      <c r="A51" s="101" t="str">
        <f>Criteria!$A50</f>
        <v>Presentation</v>
      </c>
      <c r="B51" s="103">
        <v>48</v>
      </c>
      <c r="C51" s="103" t="str">
        <f>Criteria!B50</f>
        <v>8.3</v>
      </c>
      <c r="D51" s="103" t="str">
        <f>Criteria!C50</f>
        <v>A</v>
      </c>
      <c r="E51" s="104" t="str">
        <f>Criteria!D50</f>
        <v>On each screen, does each component in a text environment whose nature is not obvious have a contrast ratio greater than or equal to 3:1 in relation to the surrounding text?</v>
      </c>
      <c r="F51" s="105" t="s">
        <v>2</v>
      </c>
      <c r="G51" s="106"/>
      <c r="H51" s="104"/>
      <c r="I51" s="107"/>
      <c r="J51" s="108"/>
    </row>
    <row r="52" spans="1:10" ht="45">
      <c r="A52" s="101" t="str">
        <f>Criteria!$A51</f>
        <v>Presentation</v>
      </c>
      <c r="B52" s="103">
        <v>49</v>
      </c>
      <c r="C52" s="103" t="str">
        <f>Criteria!B51</f>
        <v>8.4</v>
      </c>
      <c r="D52" s="103" t="str">
        <f>Criteria!C51</f>
        <v>A</v>
      </c>
      <c r="E52" s="104" t="str">
        <f>Criteria!D51</f>
        <v>On each screen, for each component in a text environment whose nature is not obvious, is there an indication other than colour to indicate when focused and hovered with the mouse?</v>
      </c>
      <c r="F52" s="105" t="s">
        <v>2</v>
      </c>
      <c r="G52" s="106"/>
      <c r="H52" s="104"/>
      <c r="I52" s="107"/>
      <c r="J52" s="108"/>
    </row>
    <row r="53" spans="1:10" ht="55.35" customHeight="1">
      <c r="A53" s="101" t="str">
        <f>Criteria!$A52</f>
        <v>Presentation</v>
      </c>
      <c r="B53" s="103">
        <v>50</v>
      </c>
      <c r="C53" s="103" t="str">
        <f>Criteria!B52</f>
        <v>8.5</v>
      </c>
      <c r="D53" s="103" t="str">
        <f>Criteria!C52</f>
        <v>A</v>
      </c>
      <c r="E53" s="104" t="str">
        <f>Criteria!D52</f>
        <v>On each screen, for each element receiving the focus, is the focus visible?</v>
      </c>
      <c r="F53" s="105" t="s">
        <v>2</v>
      </c>
      <c r="G53" s="106"/>
      <c r="H53" s="104"/>
      <c r="I53" s="107"/>
      <c r="J53" s="108"/>
    </row>
    <row r="54" spans="1:10" ht="55.35" customHeight="1">
      <c r="A54" s="101" t="str">
        <f>Criteria!$A53</f>
        <v>Presentation</v>
      </c>
      <c r="B54" s="103">
        <v>51</v>
      </c>
      <c r="C54" s="103" t="str">
        <f>Criteria!B53</f>
        <v>8.6</v>
      </c>
      <c r="D54" s="103" t="str">
        <f>Criteria!C53</f>
        <v>A</v>
      </c>
      <c r="E54" s="104" t="str">
        <f>Criteria!D53</f>
        <v>On each screen, information must not be conveyed solely by shape, size or location. Is this rule respected?</v>
      </c>
      <c r="F54" s="105" t="s">
        <v>2</v>
      </c>
      <c r="G54" s="106"/>
      <c r="H54" s="104"/>
      <c r="I54" s="107"/>
      <c r="J54" s="108"/>
    </row>
    <row r="55" spans="1:10" ht="55.35" customHeight="1">
      <c r="A55" s="101" t="str">
        <f>Criteria!$A54</f>
        <v>Presentation</v>
      </c>
      <c r="B55" s="103">
        <v>52</v>
      </c>
      <c r="C55" s="103" t="str">
        <f>Criteria!B54</f>
        <v>8.7</v>
      </c>
      <c r="D55" s="103" t="str">
        <f>Criteria!C54</f>
        <v>AA</v>
      </c>
      <c r="E55" s="104" t="str">
        <f>Criteria!D54</f>
        <v>On each screen, is the additional content that appears when the focus is set or when a user interface component is hovered over controllable by the user (excluding special cases)?</v>
      </c>
      <c r="F55" s="105" t="s">
        <v>2</v>
      </c>
      <c r="G55" s="106"/>
      <c r="H55" s="104"/>
      <c r="I55" s="107"/>
      <c r="J55" s="108"/>
    </row>
    <row r="56" spans="1:10" ht="55.35" customHeight="1">
      <c r="A56" s="101" t="str">
        <f>Criteria!$A55</f>
        <v>Forms</v>
      </c>
      <c r="B56" s="103">
        <v>53</v>
      </c>
      <c r="C56" s="103" t="str">
        <f>Criteria!B55</f>
        <v>9.1</v>
      </c>
      <c r="D56" s="103" t="str">
        <f>Criteria!C55</f>
        <v>A</v>
      </c>
      <c r="E56" s="104" t="str">
        <f>Criteria!D55</f>
        <v>Does each form field have a visible label?</v>
      </c>
      <c r="F56" s="105" t="s">
        <v>2</v>
      </c>
      <c r="G56" s="106"/>
      <c r="H56" s="104"/>
      <c r="I56" s="107"/>
      <c r="J56" s="108"/>
    </row>
    <row r="57" spans="1:10" ht="55.35" customHeight="1">
      <c r="A57" s="101" t="str">
        <f>Criteria!$A56</f>
        <v>Forms</v>
      </c>
      <c r="B57" s="103">
        <v>54</v>
      </c>
      <c r="C57" s="103" t="str">
        <f>Criteria!B56</f>
        <v>9.2</v>
      </c>
      <c r="D57" s="103" t="str">
        <f>Criteria!C56</f>
        <v>A</v>
      </c>
      <c r="E57" s="104" t="str">
        <f>Criteria!D56</f>
        <v>Does each form field have a label that is accessible to assistive technologies?</v>
      </c>
      <c r="F57" s="105" t="s">
        <v>2</v>
      </c>
      <c r="G57" s="106"/>
      <c r="H57" s="104"/>
      <c r="I57" s="107"/>
      <c r="J57" s="108"/>
    </row>
    <row r="58" spans="1:10">
      <c r="A58" s="101" t="str">
        <f>Criteria!$A57</f>
        <v>Forms</v>
      </c>
      <c r="B58" s="103">
        <v>55</v>
      </c>
      <c r="C58" s="103" t="str">
        <f>Criteria!B57</f>
        <v>9.3</v>
      </c>
      <c r="D58" s="103" t="str">
        <f>Criteria!C57</f>
        <v>A</v>
      </c>
      <c r="E58" s="104" t="str">
        <f>Criteria!D57</f>
        <v>Is each label associated with a form field relevant?</v>
      </c>
      <c r="F58" s="105" t="s">
        <v>2</v>
      </c>
      <c r="G58" s="106"/>
      <c r="H58" s="104"/>
      <c r="I58" s="107"/>
      <c r="J58" s="108"/>
    </row>
    <row r="59" spans="1:10" ht="22.5">
      <c r="A59" s="101" t="str">
        <f>Criteria!$A58</f>
        <v>Forms</v>
      </c>
      <c r="B59" s="103">
        <v>56</v>
      </c>
      <c r="C59" s="103" t="str">
        <f>Criteria!B58</f>
        <v>9.4</v>
      </c>
      <c r="D59" s="103" t="str">
        <f>Criteria!C58</f>
        <v>A</v>
      </c>
      <c r="E59" s="104" t="str">
        <f>Criteria!D58</f>
        <v>Are each field label and its associated field located next to each other?</v>
      </c>
      <c r="F59" s="105" t="s">
        <v>2</v>
      </c>
      <c r="G59" s="106"/>
      <c r="H59" s="104"/>
      <c r="I59" s="107"/>
      <c r="J59" s="108"/>
    </row>
    <row r="60" spans="1:10" ht="55.35" customHeight="1">
      <c r="A60" s="101" t="str">
        <f>Criteria!$A59</f>
        <v>Forms</v>
      </c>
      <c r="B60" s="103">
        <v>57</v>
      </c>
      <c r="C60" s="103" t="str">
        <f>Criteria!B59</f>
        <v>9.5</v>
      </c>
      <c r="D60" s="103" t="str">
        <f>Criteria!C59</f>
        <v>A</v>
      </c>
      <c r="E60" s="104" t="str">
        <f>Criteria!D59</f>
        <v>In each form, is the label of each button relevant?</v>
      </c>
      <c r="F60" s="105" t="s">
        <v>2</v>
      </c>
      <c r="G60" s="106"/>
      <c r="H60" s="104"/>
      <c r="I60" s="107"/>
      <c r="J60" s="108"/>
    </row>
    <row r="61" spans="1:10" ht="55.35" customHeight="1">
      <c r="A61" s="101" t="str">
        <f>Criteria!$A60</f>
        <v>Forms</v>
      </c>
      <c r="B61" s="103">
        <v>58</v>
      </c>
      <c r="C61" s="103" t="str">
        <f>Criteria!B60</f>
        <v>9.6</v>
      </c>
      <c r="D61" s="103" t="str">
        <f>Criteria!C60</f>
        <v>A</v>
      </c>
      <c r="E61" s="104" t="str">
        <f>Criteria!D60</f>
        <v>In each form, are the related form controls identified, if necessary?</v>
      </c>
      <c r="F61" s="105" t="s">
        <v>2</v>
      </c>
      <c r="G61" s="106"/>
      <c r="H61" s="104"/>
      <c r="I61" s="107"/>
      <c r="J61" s="108"/>
    </row>
    <row r="62" spans="1:10" ht="22.5">
      <c r="A62" s="101" t="str">
        <f>Criteria!$A61</f>
        <v>Forms</v>
      </c>
      <c r="B62" s="103">
        <v>59</v>
      </c>
      <c r="C62" s="103" t="str">
        <f>Criteria!B61</f>
        <v>9.7</v>
      </c>
      <c r="D62" s="103" t="str">
        <f>Criteria!C61</f>
        <v>A</v>
      </c>
      <c r="E62" s="104" t="str">
        <f>Criteria!D61</f>
        <v>Are the mandatory form fields correctly identified (excluding special cases)?</v>
      </c>
      <c r="F62" s="105" t="s">
        <v>2</v>
      </c>
      <c r="G62" s="106"/>
      <c r="H62" s="104"/>
      <c r="I62" s="107"/>
      <c r="J62" s="108"/>
    </row>
    <row r="63" spans="1:10" ht="22.5">
      <c r="A63" s="101" t="str">
        <f>Criteria!$A62</f>
        <v>Forms</v>
      </c>
      <c r="B63" s="103">
        <v>60</v>
      </c>
      <c r="C63" s="103" t="str">
        <f>Criteria!B62</f>
        <v>9.8</v>
      </c>
      <c r="D63" s="103" t="str">
        <f>Criteria!C62</f>
        <v>A</v>
      </c>
      <c r="E63" s="104" t="str">
        <f>Criteria!D62</f>
        <v>For each mandatory form field, is the expected data type and/or format available?</v>
      </c>
      <c r="F63" s="105" t="s">
        <v>2</v>
      </c>
      <c r="G63" s="106"/>
      <c r="H63" s="104"/>
      <c r="I63" s="107"/>
      <c r="J63" s="108"/>
    </row>
    <row r="64" spans="1:10">
      <c r="A64" s="101" t="str">
        <f>Criteria!$A63</f>
        <v>Forms</v>
      </c>
      <c r="B64" s="103">
        <v>61</v>
      </c>
      <c r="C64" s="103" t="str">
        <f>Criteria!B63</f>
        <v>9.9</v>
      </c>
      <c r="D64" s="103" t="str">
        <f>Criteria!C63</f>
        <v>A</v>
      </c>
      <c r="E64" s="104" t="str">
        <f>Criteria!D63</f>
        <v>In each form, are input errors accessible?</v>
      </c>
      <c r="F64" s="105" t="s">
        <v>2</v>
      </c>
      <c r="G64" s="106"/>
      <c r="H64" s="104"/>
      <c r="I64" s="107"/>
      <c r="J64" s="108"/>
    </row>
    <row r="65" spans="1:10" ht="33.75">
      <c r="A65" s="101" t="str">
        <f>Criteria!$A64</f>
        <v>Forms</v>
      </c>
      <c r="B65" s="103">
        <v>62</v>
      </c>
      <c r="C65" s="103" t="str">
        <f>Criteria!B64</f>
        <v>9.10</v>
      </c>
      <c r="D65" s="103" t="str">
        <f>Criteria!C64</f>
        <v>AA</v>
      </c>
      <c r="E65" s="104" t="str">
        <f>Criteria!D64</f>
        <v>In each form, is the error management accompanied, if necessary, by suggestions of expected data types, formats or values?</v>
      </c>
      <c r="F65" s="105" t="s">
        <v>2</v>
      </c>
      <c r="G65" s="106"/>
      <c r="H65" s="104"/>
      <c r="I65" s="107"/>
      <c r="J65" s="108"/>
    </row>
    <row r="66" spans="1:10" ht="55.35" customHeight="1">
      <c r="A66" s="101" t="str">
        <f>Criteria!$A65</f>
        <v>Forms</v>
      </c>
      <c r="B66" s="103">
        <v>63</v>
      </c>
      <c r="C66" s="103" t="str">
        <f>Criteria!B65</f>
        <v>9.11</v>
      </c>
      <c r="D66" s="103" t="str">
        <f>Criteria!C65</f>
        <v>AA</v>
      </c>
      <c r="E66" s="104" t="str">
        <f>Criteria!D65</f>
        <v>For each form that modifies or deletes data, or transmits answers to a test or examination, or whose validation has financial or legal consequences, can the data entered be modified, updated or rendered by the user?</v>
      </c>
      <c r="F66" s="105" t="s">
        <v>2</v>
      </c>
      <c r="G66" s="106"/>
      <c r="H66" s="104"/>
      <c r="I66" s="107"/>
      <c r="J66" s="108"/>
    </row>
    <row r="67" spans="1:10" ht="55.35" customHeight="1">
      <c r="A67" s="101" t="str">
        <f>Criteria!$A66</f>
        <v>Forms</v>
      </c>
      <c r="B67" s="103">
        <v>64</v>
      </c>
      <c r="C67" s="103" t="str">
        <f>Criteria!B66</f>
        <v>9.12</v>
      </c>
      <c r="D67" s="103" t="str">
        <f>Criteria!C66</f>
        <v>AA</v>
      </c>
      <c r="E67" s="104" t="str">
        <f>Criteria!D66</f>
        <v>For each field that expects personal user data, is input facilitated?</v>
      </c>
      <c r="F67" s="105" t="s">
        <v>2</v>
      </c>
      <c r="G67" s="106"/>
      <c r="H67" s="104"/>
      <c r="I67" s="107"/>
      <c r="J67" s="108"/>
    </row>
    <row r="68" spans="1:10" ht="55.35" customHeight="1">
      <c r="A68" s="101" t="str">
        <f>Criteria!$A67</f>
        <v>Navigation</v>
      </c>
      <c r="B68" s="103">
        <v>65</v>
      </c>
      <c r="C68" s="103" t="str">
        <f>Criteria!B67</f>
        <v>10.1</v>
      </c>
      <c r="D68" s="103" t="str">
        <f>Criteria!C67</f>
        <v>A</v>
      </c>
      <c r="E68" s="104" t="str">
        <f>Criteria!D67</f>
        <v>On each screen, is the navigation sequence consistent?</v>
      </c>
      <c r="F68" s="105" t="s">
        <v>2</v>
      </c>
      <c r="G68" s="106"/>
      <c r="H68" s="104"/>
      <c r="I68" s="107"/>
      <c r="J68" s="108"/>
    </row>
    <row r="69" spans="1:10" ht="22.5">
      <c r="A69" s="101" t="str">
        <f>Criteria!$A68</f>
        <v>Navigation</v>
      </c>
      <c r="B69" s="103">
        <v>66</v>
      </c>
      <c r="C69" s="103" t="str">
        <f>Criteria!B68</f>
        <v>10.2</v>
      </c>
      <c r="D69" s="103" t="str">
        <f>Criteria!C68</f>
        <v>A</v>
      </c>
      <c r="E69" s="104" t="str">
        <f>Criteria!D68</f>
        <v>On each screen, is the reading sequence by assistive technologies consistent?</v>
      </c>
      <c r="F69" s="105" t="s">
        <v>2</v>
      </c>
      <c r="G69" s="106"/>
      <c r="H69" s="104"/>
      <c r="I69" s="107"/>
      <c r="J69" s="108"/>
    </row>
    <row r="70" spans="1:10" ht="76.5" customHeight="1">
      <c r="A70" s="101" t="str">
        <f>Criteria!$A69</f>
        <v>Navigation</v>
      </c>
      <c r="B70" s="103">
        <v>67</v>
      </c>
      <c r="C70" s="103" t="str">
        <f>Criteria!B69</f>
        <v>10.3</v>
      </c>
      <c r="D70" s="103" t="str">
        <f>Criteria!C69</f>
        <v>A</v>
      </c>
      <c r="E70" s="104" t="str">
        <f>Criteria!D69</f>
        <v>On each screen, the navigation must not contain any keyboard traps. Is this rule respected?</v>
      </c>
      <c r="F70" s="105" t="s">
        <v>2</v>
      </c>
      <c r="G70" s="106"/>
      <c r="H70" s="104"/>
      <c r="I70" s="107"/>
      <c r="J70" s="108"/>
    </row>
    <row r="71" spans="1:10" ht="33.75">
      <c r="A71" s="101" t="str">
        <f>Criteria!$A70</f>
        <v>Navigation</v>
      </c>
      <c r="B71" s="103">
        <v>68</v>
      </c>
      <c r="C71" s="103" t="str">
        <f>Criteria!B70</f>
        <v>10.4</v>
      </c>
      <c r="D71" s="103" t="str">
        <f>Criteria!C70</f>
        <v>A</v>
      </c>
      <c r="E71" s="104" t="str">
        <f>Criteria!D70</f>
        <v>On each screen, are keyboard shortcuts using only one key (upper or lower case letter, punctuation, number or symbol) controllable by the user?</v>
      </c>
      <c r="F71" s="105" t="s">
        <v>2</v>
      </c>
      <c r="G71" s="106"/>
      <c r="H71" s="104"/>
      <c r="I71" s="107"/>
      <c r="J71" s="108"/>
    </row>
    <row r="72" spans="1:10" ht="33.75">
      <c r="A72" s="101" t="str">
        <f>Criteria!$A71</f>
        <v>Consultation</v>
      </c>
      <c r="B72" s="103">
        <v>69</v>
      </c>
      <c r="C72" s="103" t="str">
        <f>Criteria!B71</f>
        <v>11.1</v>
      </c>
      <c r="D72" s="103" t="str">
        <f>Criteria!C71</f>
        <v>A</v>
      </c>
      <c r="E72" s="104" t="str">
        <f>Criteria!D71</f>
        <v>For each screen, does the user have control over each time limit modifying content (excluding special cases)?</v>
      </c>
      <c r="F72" s="105" t="s">
        <v>2</v>
      </c>
      <c r="G72" s="106"/>
      <c r="H72" s="104"/>
      <c r="I72" s="107"/>
      <c r="J72" s="108"/>
    </row>
    <row r="73" spans="1:10" ht="55.35" customHeight="1">
      <c r="A73" s="101" t="str">
        <f>Criteria!$A72</f>
        <v>Consultation</v>
      </c>
      <c r="B73" s="103">
        <v>70</v>
      </c>
      <c r="C73" s="103" t="str">
        <f>Criteria!B72</f>
        <v>11.2</v>
      </c>
      <c r="D73" s="103" t="str">
        <f>Criteria!C72</f>
        <v>A</v>
      </c>
      <c r="E73" s="104" t="str">
        <f>Criteria!D72</f>
        <v>For each screen, can each process limiting the time of a session be stopped or deleted (excluding special cases)?</v>
      </c>
      <c r="F73" s="105" t="s">
        <v>2</v>
      </c>
      <c r="G73" s="106"/>
      <c r="H73" s="104"/>
      <c r="I73" s="107"/>
      <c r="J73" s="108"/>
    </row>
    <row r="74" spans="1:10" ht="55.35" customHeight="1">
      <c r="A74" s="101" t="str">
        <f>Criteria!$A73</f>
        <v>Consultation</v>
      </c>
      <c r="B74" s="103">
        <v>71</v>
      </c>
      <c r="C74" s="103" t="str">
        <f>Criteria!B73</f>
        <v>11.3</v>
      </c>
      <c r="D74" s="103" t="str">
        <f>Criteria!C73</f>
        <v>A</v>
      </c>
      <c r="E74" s="104" t="str">
        <f>Criteria!D73</f>
        <v>On each screen, does each office document available for download have, if necessary, an accessible version (excluding special cases)?</v>
      </c>
      <c r="F74" s="105" t="s">
        <v>2</v>
      </c>
      <c r="G74" s="106"/>
      <c r="H74" s="104"/>
      <c r="I74" s="107"/>
      <c r="J74" s="108"/>
    </row>
    <row r="75" spans="1:10" ht="55.35" customHeight="1">
      <c r="A75" s="101" t="str">
        <f>Criteria!$A74</f>
        <v>Consultation</v>
      </c>
      <c r="B75" s="103">
        <v>72</v>
      </c>
      <c r="C75" s="103" t="str">
        <f>Criteria!B74</f>
        <v>11.4</v>
      </c>
      <c r="D75" s="103" t="str">
        <f>Criteria!C74</f>
        <v>A</v>
      </c>
      <c r="E75" s="104" t="str">
        <f>Criteria!D74</f>
        <v>For each office document with an accessible version, does this version offer the same information (excluding special cases)?</v>
      </c>
      <c r="F75" s="105" t="s">
        <v>2</v>
      </c>
      <c r="G75" s="106"/>
      <c r="H75" s="104"/>
      <c r="I75" s="107"/>
      <c r="J75" s="108"/>
    </row>
    <row r="76" spans="1:10" ht="55.35" customHeight="1">
      <c r="A76" s="101" t="str">
        <f>Criteria!$A75</f>
        <v>Consultation</v>
      </c>
      <c r="B76" s="103">
        <v>73</v>
      </c>
      <c r="C76" s="103" t="str">
        <f>Criteria!B75</f>
        <v>11.5</v>
      </c>
      <c r="D76" s="103" t="str">
        <f>Criteria!C75</f>
        <v>A</v>
      </c>
      <c r="E76" s="104" t="str">
        <f>Criteria!D75</f>
        <v>On each screen, does each cryptic content (ASCII art, emoticon, cryptic syntax) have an alternative?</v>
      </c>
      <c r="F76" s="105" t="s">
        <v>2</v>
      </c>
      <c r="G76" s="106"/>
      <c r="H76" s="104"/>
      <c r="I76" s="107"/>
      <c r="J76" s="108"/>
    </row>
    <row r="77" spans="1:10" ht="33.75">
      <c r="A77" s="101" t="str">
        <f>Criteria!$A76</f>
        <v>Consultation</v>
      </c>
      <c r="B77" s="103">
        <v>74</v>
      </c>
      <c r="C77" s="103" t="str">
        <f>Criteria!B76</f>
        <v>11.6</v>
      </c>
      <c r="D77" s="103" t="str">
        <f>Criteria!C76</f>
        <v>A</v>
      </c>
      <c r="E77" s="104" t="str">
        <f>Criteria!D76</f>
        <v>On each screen, for each cryptic content (ASCII art, emoticon, cryptic syntax) having an alternative, is this alternative relevant?</v>
      </c>
      <c r="F77" s="105" t="s">
        <v>2</v>
      </c>
      <c r="G77" s="106"/>
      <c r="H77" s="104"/>
      <c r="I77" s="107"/>
      <c r="J77" s="108"/>
    </row>
    <row r="78" spans="1:10" ht="22.5">
      <c r="A78" s="101" t="str">
        <f>Criteria!$A77</f>
        <v>Consultation</v>
      </c>
      <c r="B78" s="103">
        <v>75</v>
      </c>
      <c r="C78" s="103" t="str">
        <f>Criteria!B77</f>
        <v>11.7</v>
      </c>
      <c r="D78" s="103" t="str">
        <f>Criteria!C77</f>
        <v>A</v>
      </c>
      <c r="E78" s="104" t="str">
        <f>Criteria!D77</f>
        <v>On each screen, are sudden change in brightness or blinking effects used correctly?</v>
      </c>
      <c r="F78" s="105" t="s">
        <v>2</v>
      </c>
      <c r="G78" s="106"/>
      <c r="H78" s="104"/>
      <c r="I78" s="107"/>
      <c r="J78" s="108"/>
    </row>
    <row r="79" spans="1:10" ht="55.35" customHeight="1">
      <c r="A79" s="101" t="str">
        <f>Criteria!$A78</f>
        <v>Consultation</v>
      </c>
      <c r="B79" s="103">
        <v>76</v>
      </c>
      <c r="C79" s="103" t="str">
        <f>Criteria!B78</f>
        <v>11.8</v>
      </c>
      <c r="D79" s="103" t="str">
        <f>Criteria!C78</f>
        <v>A</v>
      </c>
      <c r="E79" s="104" t="str">
        <f>Criteria!D78</f>
        <v>On each screen, is each moving or blinking content controllable by the user?</v>
      </c>
      <c r="F79" s="105" t="s">
        <v>2</v>
      </c>
      <c r="G79" s="106"/>
      <c r="H79" s="104"/>
      <c r="I79" s="107"/>
      <c r="J79" s="108"/>
    </row>
    <row r="80" spans="1:10" ht="55.35" customHeight="1">
      <c r="A80" s="101" t="str">
        <f>Criteria!$A79</f>
        <v>Consultation</v>
      </c>
      <c r="B80" s="103">
        <v>77</v>
      </c>
      <c r="C80" s="103" t="str">
        <f>Criteria!B79</f>
        <v>11.9</v>
      </c>
      <c r="D80" s="103" t="str">
        <f>Criteria!C79</f>
        <v>AA</v>
      </c>
      <c r="E80" s="104" t="str">
        <f>Criteria!D79</f>
        <v>On each screen, is the content offered viewable regardless of screen orientation (portrait or landscape) (excluding special cases)?</v>
      </c>
      <c r="F80" s="105" t="s">
        <v>2</v>
      </c>
      <c r="G80" s="106"/>
      <c r="H80" s="104"/>
      <c r="I80" s="107"/>
      <c r="J80" s="108"/>
    </row>
    <row r="81" spans="1:10" ht="55.35" customHeight="1">
      <c r="A81" s="101" t="str">
        <f>Criteria!$A80</f>
        <v>Consultation</v>
      </c>
      <c r="B81" s="103">
        <v>78</v>
      </c>
      <c r="C81" s="103" t="str">
        <f>Criteria!B80</f>
        <v>11.10</v>
      </c>
      <c r="D81" s="103" t="str">
        <f>Criteria!C80</f>
        <v>A</v>
      </c>
      <c r="E81" s="104" t="str">
        <f>Criteria!D80</f>
        <v>On each screen, are the features that can be activated using a complex gesture able to be activated using a simple gesture (excluding special cases)?</v>
      </c>
      <c r="F81" s="105" t="s">
        <v>2</v>
      </c>
      <c r="G81" s="106"/>
      <c r="H81" s="104"/>
      <c r="I81" s="107"/>
      <c r="J81" s="108"/>
    </row>
    <row r="82" spans="1:10" ht="55.35" customHeight="1">
      <c r="A82" s="101" t="str">
        <f>Criteria!$A81</f>
        <v>Consultation</v>
      </c>
      <c r="B82" s="103">
        <v>79</v>
      </c>
      <c r="C82" s="103" t="str">
        <f>Criteria!B81</f>
        <v>11.11</v>
      </c>
      <c r="D82" s="103" t="str">
        <f>Criteria!C81</f>
        <v>A</v>
      </c>
      <c r="E82" s="104" t="str">
        <f>Criteria!D81</f>
        <v>On each screen, are the features that can be activated by performing simultaneous actions activated by means of a single action? Is this rule respected (excluding special cases)?</v>
      </c>
      <c r="F82" s="105" t="s">
        <v>2</v>
      </c>
      <c r="G82" s="106"/>
      <c r="H82" s="104"/>
      <c r="I82" s="107"/>
      <c r="J82" s="108"/>
    </row>
    <row r="83" spans="1:10" ht="55.35" customHeight="1">
      <c r="A83" s="101" t="str">
        <f>Criteria!$A82</f>
        <v>Consultation</v>
      </c>
      <c r="B83" s="103">
        <v>80</v>
      </c>
      <c r="C83" s="103" t="str">
        <f>Criteria!B82</f>
        <v>11.12</v>
      </c>
      <c r="D83" s="103" t="str">
        <f>Criteria!C82</f>
        <v>A</v>
      </c>
      <c r="E83" s="104" t="str">
        <f>Criteria!D82</f>
        <v>On each screen, can actions triggered by a pointing device on a single point on the screen be cancelled (excluding special cases)?</v>
      </c>
      <c r="F83" s="105" t="s">
        <v>2</v>
      </c>
      <c r="G83" s="106"/>
      <c r="H83" s="104"/>
      <c r="I83" s="107"/>
      <c r="J83" s="108"/>
    </row>
    <row r="84" spans="1:10" ht="55.35" customHeight="1">
      <c r="A84" s="101" t="str">
        <f>Criteria!$A83</f>
        <v>Consultation</v>
      </c>
      <c r="B84" s="103">
        <v>81</v>
      </c>
      <c r="C84" s="103" t="str">
        <f>Criteria!B83</f>
        <v>11.13</v>
      </c>
      <c r="D84" s="103" t="str">
        <f>Criteria!C83</f>
        <v>A</v>
      </c>
      <c r="E84" s="104" t="str">
        <f>Criteria!D83</f>
        <v>On each screen, can the features involving movement from or to the device be satisfied in an alternative way (excluding special cases)?</v>
      </c>
      <c r="F84" s="105" t="s">
        <v>2</v>
      </c>
      <c r="G84" s="106"/>
      <c r="H84" s="104"/>
      <c r="I84" s="107"/>
      <c r="J84" s="108"/>
    </row>
    <row r="85" spans="1:10" ht="55.35" customHeight="1">
      <c r="A85" s="101" t="str">
        <f>Criteria!$A84</f>
        <v>Consultation</v>
      </c>
      <c r="B85" s="103">
        <v>82</v>
      </c>
      <c r="C85" s="103" t="str">
        <f>Criteria!B84</f>
        <v>11.14</v>
      </c>
      <c r="D85" s="103" t="str">
        <f>Criteria!C84</f>
        <v>AA</v>
      </c>
      <c r="E85" s="104" t="str">
        <f>Criteria!D84</f>
        <v>For each document conversion feature, is the accessibility information available in the source document retained in the destination document (excluding special cases)?</v>
      </c>
      <c r="F85" s="105" t="s">
        <v>2</v>
      </c>
      <c r="G85" s="106"/>
      <c r="H85" s="104"/>
      <c r="I85" s="107"/>
      <c r="J85" s="108"/>
    </row>
    <row r="86" spans="1:10" ht="55.35" customHeight="1">
      <c r="A86" s="101" t="str">
        <f>Criteria!$A85</f>
        <v>Consultation</v>
      </c>
      <c r="B86" s="103">
        <v>83</v>
      </c>
      <c r="C86" s="103" t="str">
        <f>Criteria!B85</f>
        <v>11.15</v>
      </c>
      <c r="D86" s="103" t="str">
        <f>Criteria!C85</f>
        <v>A</v>
      </c>
      <c r="E86" s="104" t="str">
        <f>Criteria!D85</f>
        <v>Is an alternative method available for each identification or control functionality of the application that relies on the use of biological characteristics of the user?</v>
      </c>
      <c r="F86" s="105" t="s">
        <v>2</v>
      </c>
      <c r="G86" s="106"/>
      <c r="H86" s="104"/>
      <c r="I86" s="107"/>
      <c r="J86" s="108"/>
    </row>
    <row r="87" spans="1:10" ht="55.35" customHeight="1">
      <c r="A87" s="101" t="str">
        <f>Criteria!$A86</f>
        <v>Consultation</v>
      </c>
      <c r="B87" s="103">
        <v>84</v>
      </c>
      <c r="C87" s="103" t="str">
        <f>Criteria!B86</f>
        <v>11.16</v>
      </c>
      <c r="D87" s="103" t="str">
        <f>Criteria!C86</f>
        <v>A</v>
      </c>
      <c r="E87" s="104" t="str">
        <f>Criteria!D86</f>
        <v>For each application that incorporates key repeat functionality, is the repeat adjustable (excluding special cases)?</v>
      </c>
      <c r="F87" s="105" t="s">
        <v>2</v>
      </c>
      <c r="G87" s="106"/>
      <c r="H87" s="104"/>
      <c r="I87" s="107"/>
      <c r="J87" s="108"/>
    </row>
    <row r="88" spans="1:10" ht="55.35" customHeight="1">
      <c r="A88" s="101" t="str">
        <f>Criteria!$A87</f>
        <v>Documentation and accessibility features</v>
      </c>
      <c r="B88" s="103">
        <v>85</v>
      </c>
      <c r="C88" s="103" t="str">
        <f>Criteria!B87</f>
        <v>12.1</v>
      </c>
      <c r="D88" s="103" t="str">
        <f>Criteria!C87</f>
        <v>AA</v>
      </c>
      <c r="E88" s="104" t="str">
        <f>Criteria!D87</f>
        <v>Does the application documentation describe the accessibility features of the application and their use?</v>
      </c>
      <c r="F88" s="105" t="s">
        <v>2</v>
      </c>
      <c r="G88" s="106"/>
      <c r="H88" s="104"/>
      <c r="I88" s="107"/>
      <c r="J88" s="108"/>
    </row>
    <row r="89" spans="1:10" ht="55.35" customHeight="1">
      <c r="A89" s="101" t="str">
        <f>Criteria!$A88</f>
        <v>Documentation and accessibility features</v>
      </c>
      <c r="B89" s="103">
        <v>86</v>
      </c>
      <c r="C89" s="103" t="str">
        <f>Criteria!B88</f>
        <v>12.2</v>
      </c>
      <c r="D89" s="103" t="str">
        <f>Criteria!C88</f>
        <v>A</v>
      </c>
      <c r="E89" s="104" t="str">
        <f>Criteria!D88</f>
        <v>For each accessibility feature described in the documentation, the entire path that enables it to be activated meets the accessibility needs of the users who require it. Is this rule respected (excluding special cases)?</v>
      </c>
      <c r="F89" s="105" t="s">
        <v>2</v>
      </c>
      <c r="G89" s="106"/>
      <c r="H89" s="104"/>
      <c r="I89" s="107"/>
      <c r="J89" s="108"/>
    </row>
    <row r="90" spans="1:10" ht="55.35" customHeight="1">
      <c r="A90" s="101" t="str">
        <f>Criteria!$A89</f>
        <v>Documentation and accessibility features</v>
      </c>
      <c r="B90" s="103">
        <v>87</v>
      </c>
      <c r="C90" s="103" t="str">
        <f>Criteria!B89</f>
        <v>12.3</v>
      </c>
      <c r="D90" s="103" t="str">
        <f>Criteria!C89</f>
        <v>A</v>
      </c>
      <c r="E90" s="104" t="str">
        <f>Criteria!D89</f>
        <v>The application does not interfere with the accessibility features of the platform. Is this rule respected?</v>
      </c>
      <c r="F90" s="105" t="s">
        <v>2</v>
      </c>
      <c r="G90" s="106"/>
      <c r="H90" s="104"/>
      <c r="I90" s="107"/>
      <c r="J90" s="108"/>
    </row>
    <row r="91" spans="1:10" ht="55.35" customHeight="1">
      <c r="A91" s="101" t="str">
        <f>Criteria!$A90</f>
        <v>Documentation and accessibility features</v>
      </c>
      <c r="B91" s="103">
        <v>88</v>
      </c>
      <c r="C91" s="103" t="str">
        <f>Criteria!B90</f>
        <v>12.4</v>
      </c>
      <c r="D91" s="103" t="str">
        <f>Criteria!C90</f>
        <v>A</v>
      </c>
      <c r="E91" s="104" t="str">
        <f>Criteria!D90</f>
        <v>Is the application documentation accessible?</v>
      </c>
      <c r="F91" s="105" t="s">
        <v>2</v>
      </c>
      <c r="G91" s="106"/>
      <c r="H91" s="104"/>
      <c r="I91" s="107"/>
      <c r="J91" s="108"/>
    </row>
    <row r="92" spans="1:10" ht="55.35" customHeight="1">
      <c r="A92" s="101" t="str">
        <f>Criteria!$A91</f>
        <v>Editing tools</v>
      </c>
      <c r="B92" s="103">
        <v>89</v>
      </c>
      <c r="C92" s="103" t="str">
        <f>Criteria!B91</f>
        <v>13.1</v>
      </c>
      <c r="D92" s="103" t="str">
        <f>Criteria!C91</f>
        <v>A</v>
      </c>
      <c r="E92" s="104" t="str">
        <f>Criteria!D91</f>
        <v>Can the editing tool be used to define the accessibility information required to create compliant content?</v>
      </c>
      <c r="F92" s="105" t="s">
        <v>2</v>
      </c>
      <c r="G92" s="106"/>
      <c r="H92" s="104"/>
      <c r="I92" s="107"/>
      <c r="J92" s="108"/>
    </row>
    <row r="93" spans="1:10" ht="22.5">
      <c r="A93" s="101" t="str">
        <f>Criteria!$A92</f>
        <v>Editing tools</v>
      </c>
      <c r="B93" s="103">
        <v>90</v>
      </c>
      <c r="C93" s="103" t="str">
        <f>Criteria!B92</f>
        <v>13.2</v>
      </c>
      <c r="D93" s="103" t="str">
        <f>Criteria!C92</f>
        <v>A</v>
      </c>
      <c r="E93" s="104" t="str">
        <f>Criteria!D92</f>
        <v>Does the editing tool provide help with creating accessible content?</v>
      </c>
      <c r="F93" s="105" t="s">
        <v>2</v>
      </c>
      <c r="G93" s="106"/>
      <c r="H93" s="104"/>
      <c r="I93" s="107"/>
      <c r="J93" s="108"/>
    </row>
    <row r="94" spans="1:10" ht="55.35" customHeight="1">
      <c r="A94" s="101" t="str">
        <f>Criteria!$A93</f>
        <v>Editing tools</v>
      </c>
      <c r="B94" s="103">
        <v>91</v>
      </c>
      <c r="C94" s="103" t="str">
        <f>Criteria!B93</f>
        <v>13.3</v>
      </c>
      <c r="D94" s="103" t="str">
        <f>Criteria!C93</f>
        <v>A</v>
      </c>
      <c r="E94" s="104" t="str">
        <f>Criteria!D93</f>
        <v>Is the content generated by each content transformation accessible (excluding special cases)?</v>
      </c>
      <c r="F94" s="105" t="s">
        <v>2</v>
      </c>
      <c r="G94" s="106"/>
      <c r="H94" s="104"/>
      <c r="I94" s="107"/>
      <c r="J94" s="108"/>
    </row>
    <row r="95" spans="1:10" ht="55.35" customHeight="1">
      <c r="A95" s="101" t="str">
        <f>Criteria!$A94</f>
        <v>Editing tools</v>
      </c>
      <c r="B95" s="103">
        <v>92</v>
      </c>
      <c r="C95" s="103" t="str">
        <f>Criteria!B94</f>
        <v>13.4</v>
      </c>
      <c r="D95" s="103" t="str">
        <f>Criteria!C94</f>
        <v>AA</v>
      </c>
      <c r="E95" s="104" t="str">
        <f>Criteria!D94</f>
        <v>For each accessibility error identified by an automatic or semi-automatic accessibility test, does the editing tool provide suggestions for repair?</v>
      </c>
      <c r="F95" s="105" t="s">
        <v>2</v>
      </c>
      <c r="G95" s="106"/>
      <c r="H95" s="104"/>
      <c r="I95" s="107"/>
      <c r="J95" s="108"/>
    </row>
    <row r="96" spans="1:10" ht="55.35" customHeight="1">
      <c r="A96" s="101" t="str">
        <f>Criteria!$A95</f>
        <v>Editing tools</v>
      </c>
      <c r="B96" s="103">
        <v>93</v>
      </c>
      <c r="C96" s="103" t="str">
        <f>Criteria!B95</f>
        <v>13.5</v>
      </c>
      <c r="D96" s="103" t="str">
        <f>Criteria!C95</f>
        <v>A</v>
      </c>
      <c r="E96" s="104" t="str">
        <f>Criteria!D95</f>
        <v>For each set of templates, at least one template meets the requirements of the RAWeb. Is this rule respected?</v>
      </c>
      <c r="F96" s="105" t="s">
        <v>2</v>
      </c>
      <c r="G96" s="106"/>
      <c r="H96" s="104"/>
      <c r="I96" s="107"/>
      <c r="J96" s="108"/>
    </row>
    <row r="97" spans="1:10" ht="22.5">
      <c r="A97" s="101" t="str">
        <f>Criteria!$A96</f>
        <v>Editing tools</v>
      </c>
      <c r="B97" s="103">
        <v>94</v>
      </c>
      <c r="C97" s="103" t="str">
        <f>Criteria!B96</f>
        <v>13.6</v>
      </c>
      <c r="D97" s="103" t="str">
        <f>Criteria!C96</f>
        <v>A</v>
      </c>
      <c r="E97" s="104" t="str">
        <f>Criteria!D96</f>
        <v>Is each template that enables the RAWeb requirements to be met clearly identifiable?</v>
      </c>
      <c r="F97" s="105" t="s">
        <v>2</v>
      </c>
      <c r="G97" s="106"/>
      <c r="H97" s="104"/>
      <c r="I97" s="107"/>
      <c r="J97" s="108"/>
    </row>
    <row r="98" spans="1:10" ht="33.75">
      <c r="A98" s="101" t="str">
        <f>Criteria!$A97</f>
        <v>Support services</v>
      </c>
      <c r="B98" s="103">
        <v>95</v>
      </c>
      <c r="C98" s="103" t="str">
        <f>Criteria!B97</f>
        <v>14.1</v>
      </c>
      <c r="D98" s="103" t="str">
        <f>Criteria!C97</f>
        <v>AA</v>
      </c>
      <c r="E98" s="104" t="str">
        <f>Criteria!D97</f>
        <v>Does each support service provide information relating to the accessibility features of the application described in the documentation?</v>
      </c>
      <c r="F98" s="105" t="s">
        <v>2</v>
      </c>
      <c r="G98" s="106"/>
      <c r="H98" s="104"/>
      <c r="I98" s="107"/>
      <c r="J98" s="108"/>
    </row>
    <row r="99" spans="1:10" ht="33.75">
      <c r="A99" s="101" t="str">
        <f>Criteria!$A98</f>
        <v>Support services</v>
      </c>
      <c r="B99" s="103">
        <v>96</v>
      </c>
      <c r="C99" s="103" t="str">
        <f>Criteria!B98</f>
        <v>14.2</v>
      </c>
      <c r="D99" s="103" t="str">
        <f>Criteria!C98</f>
        <v>A</v>
      </c>
      <c r="E99" s="104" t="str">
        <f>Criteria!D98</f>
        <v>The support service meets the communication needs of people with disabilities directly or through a relay service. Is this rule respected?</v>
      </c>
      <c r="F99" s="105" t="s">
        <v>2</v>
      </c>
      <c r="G99" s="106"/>
      <c r="H99" s="104"/>
      <c r="I99" s="107"/>
      <c r="J99" s="108"/>
    </row>
    <row r="100" spans="1:10" ht="45">
      <c r="A100" s="101" t="str">
        <f>Criteria!$A99</f>
        <v>Real-time communication</v>
      </c>
      <c r="B100" s="103">
        <v>97</v>
      </c>
      <c r="C100" s="103" t="str">
        <f>Criteria!B99</f>
        <v>15.1</v>
      </c>
      <c r="D100" s="103" t="str">
        <f>Criteria!C99</f>
        <v>A</v>
      </c>
      <c r="E100" s="104" t="str">
        <f>Criteria!D99</f>
        <v>For each two-way voice communication application, is the application capable of encoding and decoding this communication with a frequency range whose upper limit is at least 7,000 Hz?</v>
      </c>
      <c r="F100" s="105" t="s">
        <v>2</v>
      </c>
      <c r="G100" s="106"/>
      <c r="H100" s="104"/>
      <c r="I100" s="107"/>
      <c r="J100" s="108"/>
    </row>
    <row r="101" spans="1:10" ht="33.75">
      <c r="A101" s="101" t="str">
        <f>Criteria!$A100</f>
        <v>Real-time communication</v>
      </c>
      <c r="B101" s="103">
        <v>98</v>
      </c>
      <c r="C101" s="103" t="str">
        <f>Criteria!B100</f>
        <v>15.2</v>
      </c>
      <c r="D101" s="103" t="str">
        <f>Criteria!C100</f>
        <v>A</v>
      </c>
      <c r="E101" s="104" t="str">
        <f>Criteria!D100</f>
        <v>Does each application that supports two-way voice communication have real-time text communication functionality?</v>
      </c>
      <c r="F101" s="105" t="s">
        <v>2</v>
      </c>
      <c r="G101" s="106"/>
      <c r="H101" s="104"/>
      <c r="I101" s="107"/>
      <c r="J101" s="108"/>
    </row>
    <row r="102" spans="1:10" ht="33.75">
      <c r="A102" s="101" t="str">
        <f>Criteria!$A101</f>
        <v>Real-time communication</v>
      </c>
      <c r="B102" s="103">
        <v>99</v>
      </c>
      <c r="C102" s="103" t="str">
        <f>Criteria!B101</f>
        <v>15.3</v>
      </c>
      <c r="D102" s="103" t="str">
        <f>Criteria!C101</f>
        <v>A</v>
      </c>
      <c r="E102" s="104" t="str">
        <f>Criteria!D101</f>
        <v>For each application that allows two-way voice communication and real-time text, are both modes usable simultaneously?</v>
      </c>
      <c r="F102" s="105" t="s">
        <v>2</v>
      </c>
      <c r="G102" s="106"/>
      <c r="H102" s="104"/>
      <c r="I102" s="107"/>
      <c r="J102" s="108"/>
    </row>
    <row r="103" spans="1:10" ht="33.75">
      <c r="A103" s="101" t="str">
        <f>Criteria!$A102</f>
        <v>Real-time communication</v>
      </c>
      <c r="B103" s="103">
        <v>100</v>
      </c>
      <c r="C103" s="103" t="str">
        <f>Criteria!B102</f>
        <v>15.4</v>
      </c>
      <c r="D103" s="103" t="str">
        <f>Criteria!C102</f>
        <v>A</v>
      </c>
      <c r="E103" s="104" t="str">
        <f>Criteria!D102</f>
        <v>For each real-time text communication functionality, can the messages be identified (excluding special cases)?</v>
      </c>
      <c r="F103" s="105" t="s">
        <v>2</v>
      </c>
      <c r="G103" s="106"/>
      <c r="H103" s="104"/>
      <c r="I103" s="107"/>
      <c r="J103" s="108"/>
    </row>
    <row r="104" spans="1:10" ht="22.5">
      <c r="A104" s="101" t="str">
        <f>Criteria!$A103</f>
        <v>Real-time communication</v>
      </c>
      <c r="B104" s="103">
        <v>101</v>
      </c>
      <c r="C104" s="103" t="str">
        <f>Criteria!B103</f>
        <v>15.5</v>
      </c>
      <c r="D104" s="103" t="str">
        <f>Criteria!C103</f>
        <v>A</v>
      </c>
      <c r="E104" s="104" t="str">
        <f>Criteria!D103</f>
        <v>For each two-way voice communication application, is a visual indicator of oral activity present?</v>
      </c>
      <c r="F104" s="105" t="s">
        <v>2</v>
      </c>
      <c r="G104" s="106"/>
      <c r="H104" s="104"/>
      <c r="I104" s="107"/>
      <c r="J104" s="108"/>
    </row>
    <row r="105" spans="1:10" ht="45">
      <c r="A105" s="101" t="str">
        <f>Criteria!$A104</f>
        <v>Real-time communication</v>
      </c>
      <c r="B105" s="103">
        <v>102</v>
      </c>
      <c r="C105" s="103" t="str">
        <f>Criteria!B104</f>
        <v>15.6</v>
      </c>
      <c r="D105" s="103" t="str">
        <f>Criteria!C104</f>
        <v>A</v>
      </c>
      <c r="E105" s="104" t="str">
        <f>Criteria!D104</f>
        <v>Does each real-time text communication application that can interact with other real-time text communication applications comply with the interoperability rules in force?</v>
      </c>
      <c r="F105" s="105" t="s">
        <v>2</v>
      </c>
      <c r="G105" s="106"/>
      <c r="H105" s="104"/>
      <c r="I105" s="107"/>
      <c r="J105" s="108"/>
    </row>
    <row r="106" spans="1:10" ht="45">
      <c r="A106" s="101" t="str">
        <f>Criteria!$A105</f>
        <v>Real-time communication</v>
      </c>
      <c r="B106" s="103">
        <v>103</v>
      </c>
      <c r="C106" s="103" t="str">
        <f>Criteria!B105</f>
        <v>15.7</v>
      </c>
      <c r="D106" s="103" t="str">
        <f>Criteria!C105</f>
        <v>AA</v>
      </c>
      <c r="E106" s="104" t="str">
        <f>Criteria!D105</f>
        <v>For each application that supports real-time text (RTT) communication, the transmission delay for each input unit is 500ms or less. Is this rule respected?</v>
      </c>
      <c r="F106" s="105" t="s">
        <v>2</v>
      </c>
      <c r="G106" s="106"/>
      <c r="H106" s="104"/>
      <c r="I106" s="107"/>
      <c r="J106" s="108"/>
    </row>
    <row r="107" spans="1:10" ht="22.5">
      <c r="A107" s="101" t="str">
        <f>Criteria!$A106</f>
        <v>Real-time communication</v>
      </c>
      <c r="B107" s="103">
        <v>104</v>
      </c>
      <c r="C107" s="103" t="str">
        <f>Criteria!B106</f>
        <v>15.8</v>
      </c>
      <c r="D107" s="103" t="str">
        <f>Criteria!C106</f>
        <v>A</v>
      </c>
      <c r="E107" s="104" t="str">
        <f>Criteria!D106</f>
        <v>For each telecommunication application, is the identification of the party initiating a call accessible?</v>
      </c>
      <c r="F107" s="105" t="s">
        <v>2</v>
      </c>
      <c r="G107" s="106"/>
      <c r="H107" s="104"/>
      <c r="I107" s="107"/>
      <c r="J107" s="108"/>
    </row>
    <row r="108" spans="1:10" ht="55.35" customHeight="1">
      <c r="A108" s="101" t="str">
        <f>Criteria!$A107</f>
        <v>Real-time communication</v>
      </c>
      <c r="B108" s="103">
        <v>105</v>
      </c>
      <c r="C108" s="103" t="str">
        <f>Criteria!B107</f>
        <v>15.9</v>
      </c>
      <c r="D108" s="103" t="str">
        <f>Criteria!C107</f>
        <v>A</v>
      </c>
      <c r="E108" s="104" t="str">
        <f>Criteria!D107</f>
        <v>For each two-way voice communication application that provides caller identification, is there a way to present this identification for sign language users?</v>
      </c>
      <c r="F108" s="105" t="s">
        <v>2</v>
      </c>
      <c r="G108" s="106"/>
      <c r="H108" s="104"/>
      <c r="I108" s="107"/>
      <c r="J108" s="108"/>
    </row>
    <row r="109" spans="1:10" ht="33.75">
      <c r="A109" s="101" t="str">
        <f>Criteria!$A108</f>
        <v>Real-time communication</v>
      </c>
      <c r="B109" s="103">
        <v>106</v>
      </c>
      <c r="C109" s="103" t="str">
        <f>Criteria!B108</f>
        <v>15.10</v>
      </c>
      <c r="D109" s="103" t="str">
        <f>Criteria!C108</f>
        <v>A</v>
      </c>
      <c r="E109" s="104" t="str">
        <f>Criteria!D108</f>
        <v>For each two-way voice communication application that has voice-based services, are these services usable without the need to listen or speak?</v>
      </c>
      <c r="F109" s="105" t="s">
        <v>2</v>
      </c>
      <c r="G109" s="106"/>
      <c r="H109" s="104"/>
      <c r="I109" s="107"/>
      <c r="J109" s="108"/>
    </row>
    <row r="110" spans="1:10" ht="33.75">
      <c r="A110" s="101" t="str">
        <f>Criteria!$A109</f>
        <v>Real-time communication</v>
      </c>
      <c r="B110" s="103">
        <v>107</v>
      </c>
      <c r="C110" s="103" t="str">
        <f>Criteria!B109</f>
        <v>15.11</v>
      </c>
      <c r="D110" s="103" t="str">
        <f>Criteria!C109</f>
        <v>AA</v>
      </c>
      <c r="E110" s="104" t="str">
        <f>Criteria!D109</f>
        <v>For each two-way voice communication application that has real-time video, is the quality of the video sufficient?</v>
      </c>
      <c r="F110" s="105" t="s">
        <v>2</v>
      </c>
    </row>
  </sheetData>
  <autoFilter ref="A3:M158" xr:uid="{00000000-0009-0000-0000-00000A000000}"/>
  <mergeCells count="4">
    <mergeCell ref="A1:D1"/>
    <mergeCell ref="A2:D2"/>
    <mergeCell ref="E1:I1"/>
    <mergeCell ref="E2:I2"/>
  </mergeCells>
  <conditionalFormatting sqref="G4:G109">
    <cfRule type="cellIs" dxfId="143" priority="9" operator="equal">
      <formula>"D"</formula>
    </cfRule>
  </conditionalFormatting>
  <conditionalFormatting sqref="F4">
    <cfRule type="cellIs" dxfId="142" priority="5" operator="equal">
      <formula>"c"</formula>
    </cfRule>
    <cfRule type="cellIs" dxfId="141" priority="6" operator="equal">
      <formula>"nc"</formula>
    </cfRule>
    <cfRule type="cellIs" dxfId="140" priority="7" operator="equal">
      <formula>"na"</formula>
    </cfRule>
    <cfRule type="cellIs" dxfId="139" priority="8" operator="equal">
      <formula>"nt"</formula>
    </cfRule>
  </conditionalFormatting>
  <conditionalFormatting sqref="F5:F110">
    <cfRule type="cellIs" dxfId="138" priority="1" operator="equal">
      <formula>"c"</formula>
    </cfRule>
    <cfRule type="cellIs" dxfId="137" priority="2" operator="equal">
      <formula>"nc"</formula>
    </cfRule>
    <cfRule type="cellIs" dxfId="136" priority="3" operator="equal">
      <formula>"na"</formula>
    </cfRule>
    <cfRule type="cellIs" dxfId="135" priority="4" operator="equal">
      <formula>"nt"</formula>
    </cfRule>
  </conditionalFormatting>
  <pageMargins left="0.7" right="0.7" top="0.75" bottom="0.75" header="0.3" footer="0.3"/>
  <pageSetup paperSize="9" orientation="landscape" horizontalDpi="4294967293" verticalDpi="4294967293"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CalculationBase!$AH$7:$AH$10</xm:f>
          </x14:formula1>
          <xm:sqref>F4:F110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10"/>
  <sheetViews>
    <sheetView zoomScale="115" zoomScaleNormal="115" workbookViewId="0">
      <selection activeCell="A3" sqref="A3:J3"/>
    </sheetView>
  </sheetViews>
  <sheetFormatPr defaultColWidth="8.5703125" defaultRowHeight="14.25"/>
  <cols>
    <col min="1" max="1" width="14.5703125" style="97" customWidth="1"/>
    <col min="2" max="2" width="5.42578125" style="110" hidden="1" customWidth="1"/>
    <col min="3" max="3" width="5.42578125" style="110" customWidth="1"/>
    <col min="4" max="4" width="4.42578125" style="110" customWidth="1"/>
    <col min="5" max="5" width="38.42578125" style="99" customWidth="1"/>
    <col min="6" max="7" width="5.42578125" style="99" customWidth="1"/>
    <col min="8" max="8" width="70.5703125" style="99" customWidth="1"/>
    <col min="9" max="9" width="36.42578125" style="99" customWidth="1"/>
    <col min="10" max="10" width="30.5703125" style="99" customWidth="1"/>
    <col min="11" max="11" width="8.5703125" style="99"/>
    <col min="12" max="16384" width="8.5703125" style="97"/>
  </cols>
  <sheetData>
    <row r="1" spans="1:11">
      <c r="A1" s="156" t="s">
        <v>289</v>
      </c>
      <c r="B1" s="156"/>
      <c r="C1" s="156"/>
      <c r="D1" s="156"/>
      <c r="E1" s="157" t="str">
        <f ca="1">IF(LOOKUP(J1,Sample!A10:A68,Sample!B10:B68)&lt;&gt;0,LOOKUP(J1,Sample!A10:A68,Sample!B10:B68),"-")</f>
        <v>E06</v>
      </c>
      <c r="F1" s="157"/>
      <c r="G1" s="157"/>
      <c r="H1" s="157"/>
      <c r="I1" s="157"/>
      <c r="J1" s="96" t="str">
        <f ca="1">IFERROR(RIGHT(CELL("nomfichier",$A$2),LEN(CELL("nomfichier",$A$2))-SEARCH("]",CELL("nomfichier",$A$2))), RIGHT(CELL("filename",$A$2),LEN(CELL("filename",$A$2))-SEARCH("]",CELL("filename",$A$2))))</f>
        <v>E06</v>
      </c>
      <c r="K1" s="97"/>
    </row>
    <row r="2" spans="1:11">
      <c r="A2" s="158" t="s">
        <v>290</v>
      </c>
      <c r="B2" s="158"/>
      <c r="C2" s="158"/>
      <c r="D2" s="158"/>
      <c r="E2" s="159" t="str">
        <f ca="1">IF(LOOKUP(J1,Sample!A10:A68,Sample!C10:C68)&lt;&gt;0,LOOKUP(J1,Sample!A10:A68,Sample!C10:C68),"-")</f>
        <v>-</v>
      </c>
      <c r="F2" s="159"/>
      <c r="G2" s="159"/>
      <c r="H2" s="159"/>
      <c r="I2" s="159"/>
      <c r="J2" s="98"/>
    </row>
    <row r="3" spans="1:11" s="102" customFormat="1" ht="33.75">
      <c r="A3" s="100" t="s">
        <v>148</v>
      </c>
      <c r="B3" s="100" t="s">
        <v>291</v>
      </c>
      <c r="C3" s="100" t="s">
        <v>149</v>
      </c>
      <c r="D3" s="100" t="s">
        <v>150</v>
      </c>
      <c r="E3" s="101" t="s">
        <v>151</v>
      </c>
      <c r="F3" s="100" t="s">
        <v>292</v>
      </c>
      <c r="G3" s="100" t="s">
        <v>293</v>
      </c>
      <c r="H3" s="101" t="s">
        <v>294</v>
      </c>
      <c r="I3" s="101" t="s">
        <v>295</v>
      </c>
      <c r="J3" s="101" t="s">
        <v>296</v>
      </c>
    </row>
    <row r="4" spans="1:11" s="99" customFormat="1" ht="22.5">
      <c r="A4" s="101" t="str">
        <f>Criteria!$A3</f>
        <v>Graphic elements</v>
      </c>
      <c r="B4" s="103">
        <v>1</v>
      </c>
      <c r="C4" s="103" t="str">
        <f>Criteria!B3</f>
        <v>1.1</v>
      </c>
      <c r="D4" s="103" t="str">
        <f>Criteria!C3</f>
        <v>A</v>
      </c>
      <c r="E4" s="104" t="str">
        <f>Criteria!D3</f>
        <v>Is every decorative graphic element ignored by assistive technologies?</v>
      </c>
      <c r="F4" s="105" t="s">
        <v>2</v>
      </c>
      <c r="G4" s="106"/>
      <c r="H4" s="104"/>
      <c r="I4" s="107"/>
      <c r="J4" s="111"/>
    </row>
    <row r="5" spans="1:11" s="99" customFormat="1" ht="33.75">
      <c r="A5" s="101" t="str">
        <f>Criteria!$A4</f>
        <v>Graphic elements</v>
      </c>
      <c r="B5" s="103">
        <v>2</v>
      </c>
      <c r="C5" s="103" t="str">
        <f>Criteria!B4</f>
        <v>1.2</v>
      </c>
      <c r="D5" s="103" t="str">
        <f>Criteria!C4</f>
        <v>A</v>
      </c>
      <c r="E5" s="104" t="str">
        <f>Criteria!D4</f>
        <v>Does each graphic element conveying information have an alternative accessible to assistive technologies?</v>
      </c>
      <c r="F5" s="105" t="s">
        <v>2</v>
      </c>
      <c r="G5" s="106"/>
      <c r="H5" s="104"/>
      <c r="I5" s="107"/>
      <c r="J5" s="108"/>
    </row>
    <row r="6" spans="1:11" s="99" customFormat="1" ht="33.75">
      <c r="A6" s="101" t="str">
        <f>Criteria!$A5</f>
        <v>Graphic elements</v>
      </c>
      <c r="B6" s="103">
        <v>3</v>
      </c>
      <c r="C6" s="103" t="str">
        <f>Criteria!B5</f>
        <v>1.3</v>
      </c>
      <c r="D6" s="103" t="str">
        <f>Criteria!C5</f>
        <v>A</v>
      </c>
      <c r="E6" s="104" t="str">
        <f>Criteria!D5</f>
        <v>For each graphic element conveying information, is the alternative accessible to assistive technologies relevant (excluding special cases)?</v>
      </c>
      <c r="F6" s="105" t="s">
        <v>2</v>
      </c>
      <c r="G6" s="106"/>
      <c r="H6" s="104"/>
      <c r="I6" s="107"/>
      <c r="J6" s="108"/>
    </row>
    <row r="7" spans="1:11" ht="45">
      <c r="A7" s="101" t="str">
        <f>Criteria!$A6</f>
        <v>Graphic elements</v>
      </c>
      <c r="B7" s="103">
        <v>4</v>
      </c>
      <c r="C7" s="103" t="str">
        <f>Criteria!B6</f>
        <v>1.4</v>
      </c>
      <c r="D7" s="103" t="str">
        <f>Criteria!C6</f>
        <v>A</v>
      </c>
      <c r="E7" s="104" t="str">
        <f>Criteria!D6</f>
        <v>For each graphic element used as a CAPTCHA or as a test graphic element, does the alternative rendered by assistive technologies make it possible to identify the nature and function of the graphic element?</v>
      </c>
      <c r="F7" s="105" t="s">
        <v>2</v>
      </c>
      <c r="G7" s="106"/>
      <c r="H7" s="104"/>
      <c r="I7" s="107"/>
      <c r="J7" s="108"/>
    </row>
    <row r="8" spans="1:11" ht="22.5">
      <c r="A8" s="101" t="str">
        <f>Criteria!$A7</f>
        <v>Graphic elements</v>
      </c>
      <c r="B8" s="103">
        <v>5</v>
      </c>
      <c r="C8" s="103" t="str">
        <f>Criteria!B7</f>
        <v>1.5</v>
      </c>
      <c r="D8" s="103" t="str">
        <f>Criteria!C7</f>
        <v>A</v>
      </c>
      <c r="E8" s="104" t="str">
        <f>Criteria!D7</f>
        <v>Does each graphic element used as a CAPTCHA have an alternative?</v>
      </c>
      <c r="F8" s="105" t="s">
        <v>2</v>
      </c>
      <c r="G8" s="106"/>
      <c r="H8" s="104"/>
      <c r="I8" s="107"/>
      <c r="J8" s="108"/>
    </row>
    <row r="9" spans="1:11" ht="22.5">
      <c r="A9" s="101" t="str">
        <f>Criteria!$A8</f>
        <v>Graphic elements</v>
      </c>
      <c r="B9" s="103">
        <v>6</v>
      </c>
      <c r="C9" s="103" t="str">
        <f>Criteria!B8</f>
        <v>1.6</v>
      </c>
      <c r="D9" s="103" t="str">
        <f>Criteria!C8</f>
        <v>A</v>
      </c>
      <c r="E9" s="104" t="str">
        <f>Criteria!D8</f>
        <v>Does each graphic element conveying information have, where necessary, a detailed description?</v>
      </c>
      <c r="F9" s="105" t="s">
        <v>2</v>
      </c>
      <c r="G9" s="106"/>
      <c r="H9" s="104"/>
      <c r="I9" s="107"/>
      <c r="J9" s="108"/>
    </row>
    <row r="10" spans="1:11" ht="22.5">
      <c r="A10" s="101" t="str">
        <f>Criteria!$A9</f>
        <v>Graphic elements</v>
      </c>
      <c r="B10" s="103">
        <v>7</v>
      </c>
      <c r="C10" s="103" t="str">
        <f>Criteria!B9</f>
        <v>1.7</v>
      </c>
      <c r="D10" s="103" t="str">
        <f>Criteria!C9</f>
        <v>A</v>
      </c>
      <c r="E10" s="104" t="str">
        <f>Criteria!D9</f>
        <v>For each graphic element conveying information with a detailed description, is this description relevant?</v>
      </c>
      <c r="F10" s="105" t="s">
        <v>2</v>
      </c>
      <c r="G10" s="106"/>
      <c r="H10" s="104"/>
      <c r="I10" s="107"/>
      <c r="J10" s="108"/>
    </row>
    <row r="11" spans="1:11" ht="45">
      <c r="A11" s="101" t="str">
        <f>Criteria!$A10</f>
        <v>Graphic elements</v>
      </c>
      <c r="B11" s="103">
        <v>8</v>
      </c>
      <c r="C11" s="103" t="str">
        <f>Criteria!B10</f>
        <v>1.8</v>
      </c>
      <c r="D11" s="103" t="str">
        <f>Criteria!C10</f>
        <v>AA</v>
      </c>
      <c r="E11" s="104" t="str">
        <f>Criteria!D10</f>
        <v>Each text graphic element conveying information, in the absence of a replacement mechanism, must, if possible, be replaced by styled text. Is this rule respected (excluding special cases)?</v>
      </c>
      <c r="F11" s="105" t="s">
        <v>2</v>
      </c>
      <c r="G11" s="106"/>
      <c r="H11" s="104"/>
      <c r="I11" s="107"/>
      <c r="J11" s="108"/>
    </row>
    <row r="12" spans="1:11" ht="22.5">
      <c r="A12" s="101" t="str">
        <f>Criteria!$A11</f>
        <v>Graphic elements</v>
      </c>
      <c r="B12" s="103">
        <v>9</v>
      </c>
      <c r="C12" s="103" t="str">
        <f>Criteria!B11</f>
        <v>1.9</v>
      </c>
      <c r="D12" s="103" t="str">
        <f>Criteria!C11</f>
        <v>AA</v>
      </c>
      <c r="E12" s="104" t="str">
        <f>Criteria!D11</f>
        <v>Is each graphic element with legend correctly rendered by assistive technologies?</v>
      </c>
      <c r="F12" s="105" t="s">
        <v>2</v>
      </c>
      <c r="G12" s="106"/>
      <c r="H12" s="104"/>
      <c r="I12" s="107"/>
      <c r="J12" s="108"/>
    </row>
    <row r="13" spans="1:11" ht="22.5">
      <c r="A13" s="101" t="str">
        <f>Criteria!$A12</f>
        <v>Colours</v>
      </c>
      <c r="B13" s="103">
        <v>10</v>
      </c>
      <c r="C13" s="103" t="str">
        <f>Criteria!B12</f>
        <v>2.1</v>
      </c>
      <c r="D13" s="103" t="str">
        <f>Criteria!C12</f>
        <v>A</v>
      </c>
      <c r="E13" s="104" t="str">
        <f>Criteria!D12</f>
        <v>On each screen, information must not be provided by colour alone. Is this rule respected?</v>
      </c>
      <c r="F13" s="105" t="s">
        <v>2</v>
      </c>
      <c r="G13" s="106"/>
      <c r="H13" s="104"/>
      <c r="I13" s="107"/>
      <c r="J13" s="108"/>
    </row>
    <row r="14" spans="1:11" ht="33.75">
      <c r="A14" s="101" t="str">
        <f>Criteria!$A13</f>
        <v>Colours</v>
      </c>
      <c r="B14" s="103">
        <v>11</v>
      </c>
      <c r="C14" s="103" t="str">
        <f>Criteria!B13</f>
        <v>2.2</v>
      </c>
      <c r="D14" s="103" t="str">
        <f>Criteria!C13</f>
        <v>AA</v>
      </c>
      <c r="E14" s="104" t="str">
        <f>Criteria!D13</f>
        <v>On each screen, is the contrast between the colour of the text and the colour of its background sufficiently high (excluding special cases)?</v>
      </c>
      <c r="F14" s="105" t="s">
        <v>2</v>
      </c>
      <c r="G14" s="106"/>
      <c r="H14" s="104"/>
      <c r="I14" s="107"/>
      <c r="J14" s="108"/>
    </row>
    <row r="15" spans="1:11" ht="45">
      <c r="A15" s="101" t="str">
        <f>Criteria!$A14</f>
        <v>Colours</v>
      </c>
      <c r="B15" s="103">
        <v>12</v>
      </c>
      <c r="C15" s="103" t="str">
        <f>Criteria!B14</f>
        <v>2.3</v>
      </c>
      <c r="D15" s="103" t="str">
        <f>Criteria!C14</f>
        <v>AA</v>
      </c>
      <c r="E15" s="104" t="str">
        <f>Criteria!D14</f>
        <v>On each screen, are the colours used in the user interface components and the graphic elements conveying information sufficiently contrasted (excluding special cases)?</v>
      </c>
      <c r="F15" s="105" t="s">
        <v>2</v>
      </c>
      <c r="G15" s="106"/>
      <c r="H15" s="104"/>
      <c r="I15" s="107"/>
      <c r="J15" s="108"/>
    </row>
    <row r="16" spans="1:11" ht="33.75">
      <c r="A16" s="101" t="str">
        <f>Criteria!$A15</f>
        <v>Colours</v>
      </c>
      <c r="B16" s="103">
        <v>13</v>
      </c>
      <c r="C16" s="103" t="str">
        <f>Criteria!B15</f>
        <v>2.4</v>
      </c>
      <c r="D16" s="103" t="str">
        <f>Criteria!C15</f>
        <v>AA</v>
      </c>
      <c r="E16" s="104" t="str">
        <f>Criteria!D15</f>
        <v>Is the contrast ratio of each replacement mechanism for displaying a correct contrast ratio sufficiently high?</v>
      </c>
      <c r="F16" s="105" t="s">
        <v>2</v>
      </c>
      <c r="G16" s="106"/>
      <c r="H16" s="104"/>
      <c r="I16" s="107"/>
      <c r="J16" s="108"/>
    </row>
    <row r="17" spans="1:10" ht="33.75">
      <c r="A17" s="101" t="str">
        <f>Criteria!$A16</f>
        <v>Multimedia</v>
      </c>
      <c r="B17" s="103">
        <v>14</v>
      </c>
      <c r="C17" s="103" t="str">
        <f>Criteria!B16</f>
        <v>3.1</v>
      </c>
      <c r="D17" s="103" t="str">
        <f>Criteria!C16</f>
        <v>A</v>
      </c>
      <c r="E17" s="104" t="str">
        <f>Criteria!D16</f>
        <v>Does each pre-recorded audio-only time-based media have, where appropriate, a clearly identifiable adjacent transcript (excluding special cases)?</v>
      </c>
      <c r="F17" s="105" t="s">
        <v>2</v>
      </c>
      <c r="G17" s="106"/>
      <c r="H17" s="104"/>
      <c r="I17" s="107"/>
      <c r="J17" s="108"/>
    </row>
    <row r="18" spans="1:10" ht="33.75">
      <c r="A18" s="101" t="str">
        <f>Criteria!$A17</f>
        <v>Multimedia</v>
      </c>
      <c r="B18" s="103">
        <v>15</v>
      </c>
      <c r="C18" s="103" t="str">
        <f>Criteria!B17</f>
        <v>3.2</v>
      </c>
      <c r="D18" s="103" t="str">
        <f>Criteria!C17</f>
        <v>A</v>
      </c>
      <c r="E18" s="104" t="str">
        <f>Criteria!D17</f>
        <v>For each pre-recorded audio-only time-based media with a transcript, is this transcript relevant (excluding special cases)?</v>
      </c>
      <c r="F18" s="105" t="s">
        <v>2</v>
      </c>
      <c r="G18" s="106"/>
      <c r="H18" s="104"/>
      <c r="I18" s="107"/>
      <c r="J18" s="108"/>
    </row>
    <row r="19" spans="1:10" ht="33.75">
      <c r="A19" s="101" t="str">
        <f>Criteria!$A18</f>
        <v>Multimedia</v>
      </c>
      <c r="B19" s="103">
        <v>16</v>
      </c>
      <c r="C19" s="103" t="str">
        <f>Criteria!B18</f>
        <v>3.3</v>
      </c>
      <c r="D19" s="103" t="str">
        <f>Criteria!C18</f>
        <v>A</v>
      </c>
      <c r="E19" s="104" t="str">
        <f>Criteria!D18</f>
        <v>Does each pre-recorded video-only time-based media have, if necessary, an alternative (excluding special cases)?</v>
      </c>
      <c r="F19" s="105" t="s">
        <v>2</v>
      </c>
      <c r="G19" s="106"/>
      <c r="H19" s="104"/>
      <c r="I19" s="107"/>
      <c r="J19" s="108"/>
    </row>
    <row r="20" spans="1:10" ht="33.75">
      <c r="A20" s="101" t="str">
        <f>Criteria!$A19</f>
        <v>Multimedia</v>
      </c>
      <c r="B20" s="103">
        <v>17</v>
      </c>
      <c r="C20" s="103" t="str">
        <f>Criteria!B19</f>
        <v>3.4</v>
      </c>
      <c r="D20" s="103" t="str">
        <f>Criteria!C19</f>
        <v>A</v>
      </c>
      <c r="E20" s="104" t="str">
        <f>Criteria!D19</f>
        <v>For each pre-recorded video-only time-based media with an alternative, is the alternative relevant (excluding special cases)?</v>
      </c>
      <c r="F20" s="105" t="s">
        <v>2</v>
      </c>
      <c r="G20" s="106"/>
      <c r="H20" s="104"/>
      <c r="I20" s="107"/>
      <c r="J20" s="108"/>
    </row>
    <row r="21" spans="1:10" ht="33.75">
      <c r="A21" s="101" t="str">
        <f>Criteria!$A20</f>
        <v>Multimedia</v>
      </c>
      <c r="B21" s="103">
        <v>18</v>
      </c>
      <c r="C21" s="103" t="str">
        <f>Criteria!B20</f>
        <v>3.5</v>
      </c>
      <c r="D21" s="103" t="str">
        <f>Criteria!C20</f>
        <v>A</v>
      </c>
      <c r="E21" s="104" t="str">
        <f>Criteria!D20</f>
        <v>Does each pre-recorded synchronised time-based media have, if necessary, an alternative (excluding special cases)?</v>
      </c>
      <c r="F21" s="105" t="s">
        <v>2</v>
      </c>
      <c r="G21" s="106"/>
      <c r="H21" s="104"/>
      <c r="I21" s="107"/>
      <c r="J21" s="108"/>
    </row>
    <row r="22" spans="1:10" ht="33.75">
      <c r="A22" s="101" t="str">
        <f>Criteria!$A21</f>
        <v>Multimedia</v>
      </c>
      <c r="B22" s="103">
        <v>19</v>
      </c>
      <c r="C22" s="103" t="str">
        <f>Criteria!B21</f>
        <v>3.6</v>
      </c>
      <c r="D22" s="103" t="str">
        <f>Criteria!C21</f>
        <v>A</v>
      </c>
      <c r="E22" s="104" t="str">
        <f>Criteria!D21</f>
        <v>For each pre-recorded synchronised time-based media with an alternative, is the alternative relevant (excluding special cases)?</v>
      </c>
      <c r="F22" s="105" t="s">
        <v>2</v>
      </c>
      <c r="G22" s="106"/>
      <c r="H22" s="104"/>
      <c r="I22" s="107"/>
      <c r="J22" s="108"/>
    </row>
    <row r="23" spans="1:10" ht="33.75">
      <c r="A23" s="101" t="str">
        <f>Criteria!$A22</f>
        <v>Multimedia</v>
      </c>
      <c r="B23" s="103">
        <v>20</v>
      </c>
      <c r="C23" s="103" t="str">
        <f>Criteria!B22</f>
        <v>3.7</v>
      </c>
      <c r="D23" s="103" t="str">
        <f>Criteria!C22</f>
        <v>A</v>
      </c>
      <c r="E23" s="104" t="str">
        <f>Criteria!D22</f>
        <v>Does each pre-recorded synchronised time-based media have, where appropriate, synchronised captions (excluding special cases)?</v>
      </c>
      <c r="F23" s="105" t="s">
        <v>2</v>
      </c>
      <c r="G23" s="106"/>
      <c r="H23" s="104"/>
      <c r="I23" s="107"/>
      <c r="J23" s="108"/>
    </row>
    <row r="24" spans="1:10" ht="33.75">
      <c r="A24" s="101" t="str">
        <f>Criteria!$A23</f>
        <v>Multimedia</v>
      </c>
      <c r="B24" s="103">
        <v>21</v>
      </c>
      <c r="C24" s="103" t="str">
        <f>Criteria!B23</f>
        <v>3.8</v>
      </c>
      <c r="D24" s="103" t="str">
        <f>Criteria!C23</f>
        <v>A</v>
      </c>
      <c r="E24" s="104" t="str">
        <f>Criteria!D23</f>
        <v>For each pre-recorded synchronised time-based media with synchronised captions, are these relevant?</v>
      </c>
      <c r="F24" s="105" t="s">
        <v>2</v>
      </c>
      <c r="G24" s="106"/>
      <c r="H24" s="104"/>
      <c r="I24" s="107"/>
      <c r="J24" s="108"/>
    </row>
    <row r="25" spans="1:10" ht="45">
      <c r="A25" s="101" t="str">
        <f>Criteria!$A24</f>
        <v>Multimedia</v>
      </c>
      <c r="B25" s="103">
        <v>22</v>
      </c>
      <c r="C25" s="103" t="str">
        <f>Criteria!B24</f>
        <v>3.9</v>
      </c>
      <c r="D25" s="103" t="str">
        <f>Criteria!C24</f>
        <v>AA</v>
      </c>
      <c r="E25" s="104" t="str">
        <f>Criteria!D24</f>
        <v>Does each pre-recorded time-based media (video only or synchronised) have, where appropriate, a synchronised audio description (excluding special cases)?</v>
      </c>
      <c r="F25" s="105" t="s">
        <v>2</v>
      </c>
      <c r="G25" s="106"/>
      <c r="H25" s="104"/>
      <c r="I25" s="107"/>
      <c r="J25" s="108"/>
    </row>
    <row r="26" spans="1:10" ht="33.75">
      <c r="A26" s="101" t="str">
        <f>Criteria!$A25</f>
        <v>Multimedia</v>
      </c>
      <c r="B26" s="103">
        <v>23</v>
      </c>
      <c r="C26" s="103" t="str">
        <f>Criteria!B25</f>
        <v>3.10</v>
      </c>
      <c r="D26" s="103" t="str">
        <f>Criteria!C25</f>
        <v>AA</v>
      </c>
      <c r="E26" s="104" t="str">
        <f>Criteria!D25</f>
        <v>For each pre-recorded video-only or synchronised time-based media with a synchronised audio description, is the description relevant?</v>
      </c>
      <c r="F26" s="105" t="s">
        <v>2</v>
      </c>
      <c r="G26" s="106"/>
      <c r="H26" s="104"/>
      <c r="I26" s="107"/>
      <c r="J26" s="108"/>
    </row>
    <row r="27" spans="1:10" ht="33.75">
      <c r="A27" s="101" t="str">
        <f>Criteria!$A26</f>
        <v>Multimedia</v>
      </c>
      <c r="B27" s="103">
        <v>24</v>
      </c>
      <c r="C27" s="103" t="str">
        <f>Criteria!B26</f>
        <v>3.11</v>
      </c>
      <c r="D27" s="103" t="str">
        <f>Criteria!C26</f>
        <v>A</v>
      </c>
      <c r="E27" s="104" t="str">
        <f>Criteria!D26</f>
        <v>For each pre-recorded time-based media, does the adjacent text content clearly identify the time-based media (excluding special cases)?</v>
      </c>
      <c r="F27" s="105" t="s">
        <v>2</v>
      </c>
      <c r="G27" s="106"/>
      <c r="H27" s="104"/>
      <c r="I27" s="107"/>
      <c r="J27" s="108"/>
    </row>
    <row r="28" spans="1:10" ht="22.5">
      <c r="A28" s="101" t="str">
        <f>Criteria!$A27</f>
        <v>Multimedia</v>
      </c>
      <c r="B28" s="103">
        <v>25</v>
      </c>
      <c r="C28" s="103" t="str">
        <f>Criteria!B27</f>
        <v>3.12</v>
      </c>
      <c r="D28" s="103" t="str">
        <f>Criteria!C27</f>
        <v>A</v>
      </c>
      <c r="E28" s="104" t="str">
        <f>Criteria!D27</f>
        <v>Is each automatically triggered sound sequence controllable by the user?</v>
      </c>
      <c r="F28" s="105" t="s">
        <v>2</v>
      </c>
      <c r="G28" s="106"/>
      <c r="H28" s="104"/>
      <c r="I28" s="107"/>
      <c r="J28" s="108"/>
    </row>
    <row r="29" spans="1:10" ht="22.5">
      <c r="A29" s="101" t="str">
        <f>Criteria!$A28</f>
        <v>Multimedia</v>
      </c>
      <c r="B29" s="103">
        <v>26</v>
      </c>
      <c r="C29" s="103" t="str">
        <f>Criteria!B28</f>
        <v>3.13</v>
      </c>
      <c r="D29" s="103" t="str">
        <f>Criteria!C28</f>
        <v>A</v>
      </c>
      <c r="E29" s="104" t="str">
        <f>Criteria!D28</f>
        <v>Does each time-based media have, where necessary, the viewing control features?</v>
      </c>
      <c r="F29" s="105" t="s">
        <v>2</v>
      </c>
      <c r="G29" s="106"/>
      <c r="H29" s="104"/>
      <c r="I29" s="107"/>
      <c r="J29" s="108"/>
    </row>
    <row r="30" spans="1:10" ht="33.75">
      <c r="A30" s="101" t="str">
        <f>Criteria!$A29</f>
        <v>Multimedia</v>
      </c>
      <c r="B30" s="103">
        <v>27</v>
      </c>
      <c r="C30" s="103" t="str">
        <f>Criteria!B29</f>
        <v>3.14</v>
      </c>
      <c r="D30" s="103" t="str">
        <f>Criteria!C29</f>
        <v>AA</v>
      </c>
      <c r="E30" s="104" t="str">
        <f>Criteria!D29</f>
        <v>For each time-based media, are alternative control features presented at the same level as other primary control features?</v>
      </c>
      <c r="F30" s="105" t="s">
        <v>2</v>
      </c>
      <c r="G30" s="106"/>
      <c r="H30" s="104"/>
      <c r="I30" s="107"/>
      <c r="J30" s="108"/>
    </row>
    <row r="31" spans="1:10" ht="45">
      <c r="A31" s="101" t="str">
        <f>Criteria!$A30</f>
        <v>Multimedia</v>
      </c>
      <c r="B31" s="103">
        <v>28</v>
      </c>
      <c r="C31" s="103" t="str">
        <f>Criteria!B30</f>
        <v>3.15</v>
      </c>
      <c r="D31" s="103" t="str">
        <f>Criteria!C30</f>
        <v>AA</v>
      </c>
      <c r="E31" s="104" t="str">
        <f>Criteria!D30</f>
        <v>For each feature that transmits, converts or records pre-recorded synchronised time-based media that has a captions track, at the end of the process, are the captions correctly preserved?</v>
      </c>
      <c r="F31" s="105" t="s">
        <v>2</v>
      </c>
      <c r="G31" s="106"/>
      <c r="H31" s="104"/>
      <c r="I31" s="107"/>
      <c r="J31" s="108"/>
    </row>
    <row r="32" spans="1:10" ht="56.25">
      <c r="A32" s="101" t="str">
        <f>Criteria!$A31</f>
        <v>Multimedia</v>
      </c>
      <c r="B32" s="103">
        <v>29</v>
      </c>
      <c r="C32" s="103" t="str">
        <f>Criteria!B31</f>
        <v>3.16</v>
      </c>
      <c r="D32" s="103" t="str">
        <f>Criteria!C31</f>
        <v>AA</v>
      </c>
      <c r="E32" s="104" t="str">
        <f>Criteria!D31</f>
        <v>For each feature that transmits, converts or records a time-based media pre-recorded with a synchronised audio description, at the end of the process, is the audio description correctly preserved?</v>
      </c>
      <c r="F32" s="105" t="s">
        <v>2</v>
      </c>
      <c r="G32" s="106"/>
      <c r="H32" s="104"/>
      <c r="I32" s="107"/>
      <c r="J32" s="108"/>
    </row>
    <row r="33" spans="1:10" ht="33.75">
      <c r="A33" s="101" t="str">
        <f>Criteria!$A32</f>
        <v>Multimedia</v>
      </c>
      <c r="B33" s="103">
        <v>30</v>
      </c>
      <c r="C33" s="103" t="str">
        <f>Criteria!B32</f>
        <v>3.17</v>
      </c>
      <c r="D33" s="103" t="str">
        <f>Criteria!C32</f>
        <v>AA</v>
      </c>
      <c r="E33" s="104" t="str">
        <f>Criteria!D32</f>
        <v>For each pre-recorded time-based media, is the presentation of captions controllable by the user (excluding special cases)?</v>
      </c>
      <c r="F33" s="105" t="s">
        <v>2</v>
      </c>
      <c r="G33" s="106"/>
      <c r="H33" s="104"/>
      <c r="I33" s="107"/>
      <c r="J33" s="108"/>
    </row>
    <row r="34" spans="1:10" ht="33.75">
      <c r="A34" s="101" t="str">
        <f>Criteria!$A33</f>
        <v>Multimedia</v>
      </c>
      <c r="B34" s="103">
        <v>31</v>
      </c>
      <c r="C34" s="103" t="str">
        <f>Criteria!B33</f>
        <v>3.18</v>
      </c>
      <c r="D34" s="103" t="str">
        <f>Criteria!C33</f>
        <v>AA</v>
      </c>
      <c r="E34" s="104" t="str">
        <f>Criteria!D33</f>
        <v>For each pre-recorded synchronised time-based media that has synchronised subtitles, can these be, if necessary, vocalised (excluding special cases)?</v>
      </c>
      <c r="F34" s="105" t="s">
        <v>2</v>
      </c>
      <c r="G34" s="106"/>
      <c r="H34" s="104"/>
      <c r="I34" s="107"/>
      <c r="J34" s="108"/>
    </row>
    <row r="35" spans="1:10">
      <c r="A35" s="101" t="str">
        <f>Criteria!$A34</f>
        <v>Tables</v>
      </c>
      <c r="B35" s="103">
        <v>32</v>
      </c>
      <c r="C35" s="103" t="str">
        <f>Criteria!B34</f>
        <v>4.1</v>
      </c>
      <c r="D35" s="103" t="str">
        <f>Criteria!C34</f>
        <v>A</v>
      </c>
      <c r="E35" s="104" t="str">
        <f>Criteria!D34</f>
        <v>Does each complex data table have a summary?</v>
      </c>
      <c r="F35" s="105" t="s">
        <v>2</v>
      </c>
      <c r="G35" s="106"/>
      <c r="H35" s="104"/>
      <c r="I35" s="107"/>
      <c r="J35" s="108"/>
    </row>
    <row r="36" spans="1:10" ht="22.5">
      <c r="A36" s="101" t="str">
        <f>Criteria!$A35</f>
        <v>Tables</v>
      </c>
      <c r="B36" s="103">
        <v>33</v>
      </c>
      <c r="C36" s="103" t="str">
        <f>Criteria!B35</f>
        <v>4.2</v>
      </c>
      <c r="D36" s="103" t="str">
        <f>Criteria!C35</f>
        <v>A</v>
      </c>
      <c r="E36" s="104" t="str">
        <f>Criteria!D35</f>
        <v>For each complex data table with a summary, is the summary relevant?</v>
      </c>
      <c r="F36" s="105" t="s">
        <v>2</v>
      </c>
      <c r="G36" s="106"/>
      <c r="H36" s="104"/>
      <c r="I36" s="107"/>
      <c r="J36" s="108"/>
    </row>
    <row r="37" spans="1:10">
      <c r="A37" s="101" t="str">
        <f>Criteria!$A36</f>
        <v>Tables</v>
      </c>
      <c r="B37" s="103">
        <v>34</v>
      </c>
      <c r="C37" s="103" t="str">
        <f>Criteria!B36</f>
        <v>4.3</v>
      </c>
      <c r="D37" s="103" t="str">
        <f>Criteria!C36</f>
        <v>A</v>
      </c>
      <c r="E37" s="104" t="str">
        <f>Criteria!D36</f>
        <v>Does each data table have a title?</v>
      </c>
      <c r="F37" s="105" t="s">
        <v>2</v>
      </c>
      <c r="G37" s="106"/>
      <c r="H37" s="104"/>
      <c r="I37" s="107"/>
      <c r="J37" s="108"/>
    </row>
    <row r="38" spans="1:10">
      <c r="A38" s="101" t="str">
        <f>Criteria!$A37</f>
        <v>Tables</v>
      </c>
      <c r="B38" s="103">
        <v>35</v>
      </c>
      <c r="C38" s="103" t="str">
        <f>Criteria!B37</f>
        <v>4.4</v>
      </c>
      <c r="D38" s="103" t="str">
        <f>Criteria!C37</f>
        <v>A</v>
      </c>
      <c r="E38" s="104" t="str">
        <f>Criteria!D37</f>
        <v>For each data table with a title, is the title relevant?</v>
      </c>
      <c r="F38" s="105" t="s">
        <v>2</v>
      </c>
      <c r="G38" s="106"/>
      <c r="H38" s="104"/>
      <c r="I38" s="107"/>
      <c r="J38" s="108"/>
    </row>
    <row r="39" spans="1:10" ht="22.5">
      <c r="A39" s="101" t="str">
        <f>Criteria!$A38</f>
        <v>Tables</v>
      </c>
      <c r="B39" s="103">
        <v>36</v>
      </c>
      <c r="C39" s="103" t="str">
        <f>Criteria!B38</f>
        <v>4.5</v>
      </c>
      <c r="D39" s="103" t="str">
        <f>Criteria!C38</f>
        <v>A</v>
      </c>
      <c r="E39" s="104" t="str">
        <f>Criteria!D38</f>
        <v>For each data table, are the row and column headings correctly linked to the data cells?</v>
      </c>
      <c r="F39" s="105" t="s">
        <v>2</v>
      </c>
      <c r="G39" s="106"/>
      <c r="H39" s="104"/>
      <c r="I39" s="107"/>
      <c r="J39" s="108"/>
    </row>
    <row r="40" spans="1:10" ht="33.75">
      <c r="A40" s="101" t="str">
        <f>Criteria!$A39</f>
        <v>Interactive components</v>
      </c>
      <c r="B40" s="103">
        <v>37</v>
      </c>
      <c r="C40" s="103" t="str">
        <f>Criteria!B39</f>
        <v>5.1</v>
      </c>
      <c r="D40" s="103" t="str">
        <f>Criteria!C39</f>
        <v>A</v>
      </c>
      <c r="E40" s="104" t="str">
        <f>Criteria!D39</f>
        <v>Is each user interface component, if necessary, compatible with assistive technologies (excluding special cases)?</v>
      </c>
      <c r="F40" s="105" t="s">
        <v>2</v>
      </c>
      <c r="G40" s="106"/>
      <c r="H40" s="104"/>
      <c r="I40" s="107"/>
      <c r="J40" s="108"/>
    </row>
    <row r="41" spans="1:10" ht="56.25" customHeight="1">
      <c r="A41" s="101" t="str">
        <f>Criteria!$A40</f>
        <v>Interactive components</v>
      </c>
      <c r="B41" s="103">
        <v>38</v>
      </c>
      <c r="C41" s="103" t="str">
        <f>Criteria!B40</f>
        <v>5.2</v>
      </c>
      <c r="D41" s="103" t="str">
        <f>Criteria!C40</f>
        <v>A</v>
      </c>
      <c r="E41" s="104" t="str">
        <f>Criteria!D40</f>
        <v>Is every user interface component accessible and operable by keyboard and any pointing device (excluding special cases)?</v>
      </c>
      <c r="F41" s="105" t="s">
        <v>2</v>
      </c>
      <c r="G41" s="106"/>
      <c r="H41" s="104"/>
      <c r="I41" s="107"/>
      <c r="J41" s="108"/>
    </row>
    <row r="42" spans="1:10" ht="22.5">
      <c r="A42" s="101" t="str">
        <f>Criteria!$A41</f>
        <v>Interactive components</v>
      </c>
      <c r="B42" s="103">
        <v>39</v>
      </c>
      <c r="C42" s="103" t="str">
        <f>Criteria!B41</f>
        <v>5.3</v>
      </c>
      <c r="D42" s="103" t="str">
        <f>Criteria!C41</f>
        <v>A</v>
      </c>
      <c r="E42" s="104" t="str">
        <f>Criteria!D41</f>
        <v>Does each context change meet one of these conditions?</v>
      </c>
      <c r="F42" s="105" t="s">
        <v>2</v>
      </c>
      <c r="G42" s="106"/>
      <c r="H42" s="104"/>
      <c r="I42" s="107"/>
      <c r="J42" s="108"/>
    </row>
    <row r="43" spans="1:10" ht="22.5">
      <c r="A43" s="101" t="str">
        <f>Criteria!$A42</f>
        <v>Interactive components</v>
      </c>
      <c r="B43" s="103">
        <v>40</v>
      </c>
      <c r="C43" s="103" t="str">
        <f>Criteria!B42</f>
        <v>5.4</v>
      </c>
      <c r="D43" s="103" t="str">
        <f>Criteria!C42</f>
        <v>AA</v>
      </c>
      <c r="E43" s="104" t="str">
        <f>Criteria!D42</f>
        <v>On each screen, are the status messages correctly rendered by assistive technologies?</v>
      </c>
      <c r="F43" s="105" t="s">
        <v>2</v>
      </c>
      <c r="G43" s="106"/>
      <c r="H43" s="104"/>
      <c r="I43" s="109"/>
      <c r="J43" s="108"/>
    </row>
    <row r="44" spans="1:10" ht="22.5">
      <c r="A44" s="101" t="str">
        <f>Criteria!$A43</f>
        <v>Interactive components</v>
      </c>
      <c r="B44" s="103">
        <v>41</v>
      </c>
      <c r="C44" s="103" t="str">
        <f>Criteria!B43</f>
        <v>5.5</v>
      </c>
      <c r="D44" s="103" t="str">
        <f>Criteria!C43</f>
        <v>A</v>
      </c>
      <c r="E44" s="104" t="str">
        <f>Criteria!D43</f>
        <v>Is each state of a toggle control presented to the user perceptible?</v>
      </c>
      <c r="F44" s="105" t="s">
        <v>2</v>
      </c>
      <c r="G44" s="106"/>
      <c r="H44" s="104"/>
      <c r="I44" s="107"/>
      <c r="J44" s="108"/>
    </row>
    <row r="45" spans="1:10" ht="22.5">
      <c r="A45" s="101" t="str">
        <f>Criteria!$A44</f>
        <v>Mandatory elements</v>
      </c>
      <c r="B45" s="103">
        <v>42</v>
      </c>
      <c r="C45" s="103" t="str">
        <f>Criteria!B44</f>
        <v>6.1</v>
      </c>
      <c r="D45" s="103" t="str">
        <f>Criteria!C44</f>
        <v>A</v>
      </c>
      <c r="E45" s="104" t="str">
        <f>Criteria!D44</f>
        <v>On each screen, are texts rendered by assistive technologies in the main language of the screen?</v>
      </c>
      <c r="F45" s="105" t="s">
        <v>2</v>
      </c>
      <c r="G45" s="106"/>
      <c r="H45" s="104"/>
      <c r="I45" s="107"/>
      <c r="J45" s="108"/>
    </row>
    <row r="46" spans="1:10" ht="33.75">
      <c r="A46" s="101" t="str">
        <f>Criteria!$A45</f>
        <v>Mandatory elements</v>
      </c>
      <c r="B46" s="103">
        <v>43</v>
      </c>
      <c r="C46" s="103" t="str">
        <f>Criteria!B45</f>
        <v>6.2</v>
      </c>
      <c r="D46" s="103" t="str">
        <f>Criteria!C45</f>
        <v>A</v>
      </c>
      <c r="E46" s="104" t="str">
        <f>Criteria!D45</f>
        <v>On each screen, interface elements must not be used only for layout purposes. Is this rule respected?</v>
      </c>
      <c r="F46" s="105" t="s">
        <v>2</v>
      </c>
      <c r="G46" s="106"/>
      <c r="H46" s="104"/>
      <c r="I46" s="107"/>
      <c r="J46" s="108"/>
    </row>
    <row r="47" spans="1:10" ht="22.5">
      <c r="A47" s="101" t="str">
        <f>Criteria!$A46</f>
        <v>Information structure</v>
      </c>
      <c r="B47" s="103">
        <v>44</v>
      </c>
      <c r="C47" s="103" t="str">
        <f>Criteria!B46</f>
        <v>7.1</v>
      </c>
      <c r="D47" s="103" t="str">
        <f>Criteria!C46</f>
        <v>A</v>
      </c>
      <c r="E47" s="104" t="str">
        <f>Criteria!D46</f>
        <v>On each screen, is the information structured by the appropriate use of headings?</v>
      </c>
      <c r="F47" s="105" t="s">
        <v>2</v>
      </c>
      <c r="G47" s="106"/>
      <c r="H47" s="104"/>
      <c r="I47" s="107"/>
      <c r="J47" s="108"/>
    </row>
    <row r="48" spans="1:10" ht="22.5">
      <c r="A48" s="101" t="str">
        <f>Criteria!$A47</f>
        <v>Information structure</v>
      </c>
      <c r="B48" s="103">
        <v>45</v>
      </c>
      <c r="C48" s="103" t="str">
        <f>Criteria!B47</f>
        <v>7.2</v>
      </c>
      <c r="D48" s="103" t="str">
        <f>Criteria!C47</f>
        <v>A</v>
      </c>
      <c r="E48" s="104" t="str">
        <f>Criteria!D47</f>
        <v>On each screen, is each list correctly structured?</v>
      </c>
      <c r="F48" s="105" t="s">
        <v>2</v>
      </c>
      <c r="G48" s="106"/>
      <c r="H48" s="104"/>
      <c r="I48" s="107"/>
      <c r="J48" s="108"/>
    </row>
    <row r="49" spans="1:10" ht="55.35" customHeight="1">
      <c r="A49" s="101" t="str">
        <f>Criteria!$A48</f>
        <v>Presentation</v>
      </c>
      <c r="B49" s="103">
        <v>46</v>
      </c>
      <c r="C49" s="103" t="str">
        <f>Criteria!B48</f>
        <v>8.1</v>
      </c>
      <c r="D49" s="103" t="str">
        <f>Criteria!C48</f>
        <v>A</v>
      </c>
      <c r="E49" s="104" t="str">
        <f>Criteria!D48</f>
        <v>On each screen, is the visible content carrying information accessible to assistive technologies?</v>
      </c>
      <c r="F49" s="105" t="s">
        <v>2</v>
      </c>
      <c r="G49" s="106"/>
      <c r="H49" s="104"/>
      <c r="I49" s="107"/>
      <c r="J49" s="108"/>
    </row>
    <row r="50" spans="1:10" ht="55.35" customHeight="1">
      <c r="A50" s="101" t="str">
        <f>Criteria!$A49</f>
        <v>Presentation</v>
      </c>
      <c r="B50" s="103">
        <v>47</v>
      </c>
      <c r="C50" s="103" t="str">
        <f>Criteria!B49</f>
        <v>8.2</v>
      </c>
      <c r="D50" s="103" t="str">
        <f>Criteria!C49</f>
        <v>AA</v>
      </c>
      <c r="E50" s="104" t="str">
        <f>Criteria!D49</f>
        <v>On each screen, can the user increase the font size by at least 200% (excluding special cases)?</v>
      </c>
      <c r="F50" s="105" t="s">
        <v>2</v>
      </c>
      <c r="G50" s="106"/>
      <c r="H50" s="104"/>
      <c r="I50" s="107"/>
      <c r="J50" s="108"/>
    </row>
    <row r="51" spans="1:10" ht="55.35" customHeight="1">
      <c r="A51" s="101" t="str">
        <f>Criteria!$A50</f>
        <v>Presentation</v>
      </c>
      <c r="B51" s="103">
        <v>48</v>
      </c>
      <c r="C51" s="103" t="str">
        <f>Criteria!B50</f>
        <v>8.3</v>
      </c>
      <c r="D51" s="103" t="str">
        <f>Criteria!C50</f>
        <v>A</v>
      </c>
      <c r="E51" s="104" t="str">
        <f>Criteria!D50</f>
        <v>On each screen, does each component in a text environment whose nature is not obvious have a contrast ratio greater than or equal to 3:1 in relation to the surrounding text?</v>
      </c>
      <c r="F51" s="105" t="s">
        <v>2</v>
      </c>
      <c r="G51" s="106"/>
      <c r="H51" s="104"/>
      <c r="I51" s="107"/>
      <c r="J51" s="108"/>
    </row>
    <row r="52" spans="1:10" ht="45">
      <c r="A52" s="101" t="str">
        <f>Criteria!$A51</f>
        <v>Presentation</v>
      </c>
      <c r="B52" s="103">
        <v>49</v>
      </c>
      <c r="C52" s="103" t="str">
        <f>Criteria!B51</f>
        <v>8.4</v>
      </c>
      <c r="D52" s="103" t="str">
        <f>Criteria!C51</f>
        <v>A</v>
      </c>
      <c r="E52" s="104" t="str">
        <f>Criteria!D51</f>
        <v>On each screen, for each component in a text environment whose nature is not obvious, is there an indication other than colour to indicate when focused and hovered with the mouse?</v>
      </c>
      <c r="F52" s="105" t="s">
        <v>2</v>
      </c>
      <c r="G52" s="106"/>
      <c r="H52" s="104"/>
      <c r="I52" s="107"/>
      <c r="J52" s="108"/>
    </row>
    <row r="53" spans="1:10" ht="55.35" customHeight="1">
      <c r="A53" s="101" t="str">
        <f>Criteria!$A52</f>
        <v>Presentation</v>
      </c>
      <c r="B53" s="103">
        <v>50</v>
      </c>
      <c r="C53" s="103" t="str">
        <f>Criteria!B52</f>
        <v>8.5</v>
      </c>
      <c r="D53" s="103" t="str">
        <f>Criteria!C52</f>
        <v>A</v>
      </c>
      <c r="E53" s="104" t="str">
        <f>Criteria!D52</f>
        <v>On each screen, for each element receiving the focus, is the focus visible?</v>
      </c>
      <c r="F53" s="105" t="s">
        <v>2</v>
      </c>
      <c r="G53" s="106"/>
      <c r="H53" s="104"/>
      <c r="I53" s="107"/>
      <c r="J53" s="108"/>
    </row>
    <row r="54" spans="1:10" ht="55.35" customHeight="1">
      <c r="A54" s="101" t="str">
        <f>Criteria!$A53</f>
        <v>Presentation</v>
      </c>
      <c r="B54" s="103">
        <v>51</v>
      </c>
      <c r="C54" s="103" t="str">
        <f>Criteria!B53</f>
        <v>8.6</v>
      </c>
      <c r="D54" s="103" t="str">
        <f>Criteria!C53</f>
        <v>A</v>
      </c>
      <c r="E54" s="104" t="str">
        <f>Criteria!D53</f>
        <v>On each screen, information must not be conveyed solely by shape, size or location. Is this rule respected?</v>
      </c>
      <c r="F54" s="105" t="s">
        <v>2</v>
      </c>
      <c r="G54" s="106"/>
      <c r="H54" s="104"/>
      <c r="I54" s="107"/>
      <c r="J54" s="108"/>
    </row>
    <row r="55" spans="1:10" ht="55.35" customHeight="1">
      <c r="A55" s="101" t="str">
        <f>Criteria!$A54</f>
        <v>Presentation</v>
      </c>
      <c r="B55" s="103">
        <v>52</v>
      </c>
      <c r="C55" s="103" t="str">
        <f>Criteria!B54</f>
        <v>8.7</v>
      </c>
      <c r="D55" s="103" t="str">
        <f>Criteria!C54</f>
        <v>AA</v>
      </c>
      <c r="E55" s="104" t="str">
        <f>Criteria!D54</f>
        <v>On each screen, is the additional content that appears when the focus is set or when a user interface component is hovered over controllable by the user (excluding special cases)?</v>
      </c>
      <c r="F55" s="105" t="s">
        <v>2</v>
      </c>
      <c r="G55" s="106"/>
      <c r="H55" s="104"/>
      <c r="I55" s="107"/>
      <c r="J55" s="108"/>
    </row>
    <row r="56" spans="1:10" ht="55.35" customHeight="1">
      <c r="A56" s="101" t="str">
        <f>Criteria!$A55</f>
        <v>Forms</v>
      </c>
      <c r="B56" s="103">
        <v>53</v>
      </c>
      <c r="C56" s="103" t="str">
        <f>Criteria!B55</f>
        <v>9.1</v>
      </c>
      <c r="D56" s="103" t="str">
        <f>Criteria!C55</f>
        <v>A</v>
      </c>
      <c r="E56" s="104" t="str">
        <f>Criteria!D55</f>
        <v>Does each form field have a visible label?</v>
      </c>
      <c r="F56" s="105" t="s">
        <v>2</v>
      </c>
      <c r="G56" s="106"/>
      <c r="H56" s="104"/>
      <c r="I56" s="107"/>
      <c r="J56" s="108"/>
    </row>
    <row r="57" spans="1:10" ht="55.35" customHeight="1">
      <c r="A57" s="101" t="str">
        <f>Criteria!$A56</f>
        <v>Forms</v>
      </c>
      <c r="B57" s="103">
        <v>54</v>
      </c>
      <c r="C57" s="103" t="str">
        <f>Criteria!B56</f>
        <v>9.2</v>
      </c>
      <c r="D57" s="103" t="str">
        <f>Criteria!C56</f>
        <v>A</v>
      </c>
      <c r="E57" s="104" t="str">
        <f>Criteria!D56</f>
        <v>Does each form field have a label that is accessible to assistive technologies?</v>
      </c>
      <c r="F57" s="105" t="s">
        <v>2</v>
      </c>
      <c r="G57" s="106"/>
      <c r="H57" s="104"/>
      <c r="I57" s="107"/>
      <c r="J57" s="108"/>
    </row>
    <row r="58" spans="1:10">
      <c r="A58" s="101" t="str">
        <f>Criteria!$A57</f>
        <v>Forms</v>
      </c>
      <c r="B58" s="103">
        <v>55</v>
      </c>
      <c r="C58" s="103" t="str">
        <f>Criteria!B57</f>
        <v>9.3</v>
      </c>
      <c r="D58" s="103" t="str">
        <f>Criteria!C57</f>
        <v>A</v>
      </c>
      <c r="E58" s="104" t="str">
        <f>Criteria!D57</f>
        <v>Is each label associated with a form field relevant?</v>
      </c>
      <c r="F58" s="105" t="s">
        <v>2</v>
      </c>
      <c r="G58" s="106"/>
      <c r="H58" s="104"/>
      <c r="I58" s="107"/>
      <c r="J58" s="108"/>
    </row>
    <row r="59" spans="1:10" ht="22.5">
      <c r="A59" s="101" t="str">
        <f>Criteria!$A58</f>
        <v>Forms</v>
      </c>
      <c r="B59" s="103">
        <v>56</v>
      </c>
      <c r="C59" s="103" t="str">
        <f>Criteria!B58</f>
        <v>9.4</v>
      </c>
      <c r="D59" s="103" t="str">
        <f>Criteria!C58</f>
        <v>A</v>
      </c>
      <c r="E59" s="104" t="str">
        <f>Criteria!D58</f>
        <v>Are each field label and its associated field located next to each other?</v>
      </c>
      <c r="F59" s="105" t="s">
        <v>2</v>
      </c>
      <c r="G59" s="106"/>
      <c r="H59" s="104"/>
      <c r="I59" s="107"/>
      <c r="J59" s="108"/>
    </row>
    <row r="60" spans="1:10" ht="55.35" customHeight="1">
      <c r="A60" s="101" t="str">
        <f>Criteria!$A59</f>
        <v>Forms</v>
      </c>
      <c r="B60" s="103">
        <v>57</v>
      </c>
      <c r="C60" s="103" t="str">
        <f>Criteria!B59</f>
        <v>9.5</v>
      </c>
      <c r="D60" s="103" t="str">
        <f>Criteria!C59</f>
        <v>A</v>
      </c>
      <c r="E60" s="104" t="str">
        <f>Criteria!D59</f>
        <v>In each form, is the label of each button relevant?</v>
      </c>
      <c r="F60" s="105" t="s">
        <v>2</v>
      </c>
      <c r="G60" s="106"/>
      <c r="H60" s="104"/>
      <c r="I60" s="107"/>
      <c r="J60" s="108"/>
    </row>
    <row r="61" spans="1:10" ht="55.35" customHeight="1">
      <c r="A61" s="101" t="str">
        <f>Criteria!$A60</f>
        <v>Forms</v>
      </c>
      <c r="B61" s="103">
        <v>58</v>
      </c>
      <c r="C61" s="103" t="str">
        <f>Criteria!B60</f>
        <v>9.6</v>
      </c>
      <c r="D61" s="103" t="str">
        <f>Criteria!C60</f>
        <v>A</v>
      </c>
      <c r="E61" s="104" t="str">
        <f>Criteria!D60</f>
        <v>In each form, are the related form controls identified, if necessary?</v>
      </c>
      <c r="F61" s="105" t="s">
        <v>2</v>
      </c>
      <c r="G61" s="106"/>
      <c r="H61" s="104"/>
      <c r="I61" s="107"/>
      <c r="J61" s="108"/>
    </row>
    <row r="62" spans="1:10" ht="22.5">
      <c r="A62" s="101" t="str">
        <f>Criteria!$A61</f>
        <v>Forms</v>
      </c>
      <c r="B62" s="103">
        <v>59</v>
      </c>
      <c r="C62" s="103" t="str">
        <f>Criteria!B61</f>
        <v>9.7</v>
      </c>
      <c r="D62" s="103" t="str">
        <f>Criteria!C61</f>
        <v>A</v>
      </c>
      <c r="E62" s="104" t="str">
        <f>Criteria!D61</f>
        <v>Are the mandatory form fields correctly identified (excluding special cases)?</v>
      </c>
      <c r="F62" s="105" t="s">
        <v>2</v>
      </c>
      <c r="G62" s="106"/>
      <c r="H62" s="104"/>
      <c r="I62" s="107"/>
      <c r="J62" s="108"/>
    </row>
    <row r="63" spans="1:10" ht="22.5">
      <c r="A63" s="101" t="str">
        <f>Criteria!$A62</f>
        <v>Forms</v>
      </c>
      <c r="B63" s="103">
        <v>60</v>
      </c>
      <c r="C63" s="103" t="str">
        <f>Criteria!B62</f>
        <v>9.8</v>
      </c>
      <c r="D63" s="103" t="str">
        <f>Criteria!C62</f>
        <v>A</v>
      </c>
      <c r="E63" s="104" t="str">
        <f>Criteria!D62</f>
        <v>For each mandatory form field, is the expected data type and/or format available?</v>
      </c>
      <c r="F63" s="105" t="s">
        <v>2</v>
      </c>
      <c r="G63" s="106"/>
      <c r="H63" s="104"/>
      <c r="I63" s="107"/>
      <c r="J63" s="108"/>
    </row>
    <row r="64" spans="1:10">
      <c r="A64" s="101" t="str">
        <f>Criteria!$A63</f>
        <v>Forms</v>
      </c>
      <c r="B64" s="103">
        <v>61</v>
      </c>
      <c r="C64" s="103" t="str">
        <f>Criteria!B63</f>
        <v>9.9</v>
      </c>
      <c r="D64" s="103" t="str">
        <f>Criteria!C63</f>
        <v>A</v>
      </c>
      <c r="E64" s="104" t="str">
        <f>Criteria!D63</f>
        <v>In each form, are input errors accessible?</v>
      </c>
      <c r="F64" s="105" t="s">
        <v>2</v>
      </c>
      <c r="G64" s="106"/>
      <c r="H64" s="104"/>
      <c r="I64" s="107"/>
      <c r="J64" s="108"/>
    </row>
    <row r="65" spans="1:10" ht="33.75">
      <c r="A65" s="101" t="str">
        <f>Criteria!$A64</f>
        <v>Forms</v>
      </c>
      <c r="B65" s="103">
        <v>62</v>
      </c>
      <c r="C65" s="103" t="str">
        <f>Criteria!B64</f>
        <v>9.10</v>
      </c>
      <c r="D65" s="103" t="str">
        <f>Criteria!C64</f>
        <v>AA</v>
      </c>
      <c r="E65" s="104" t="str">
        <f>Criteria!D64</f>
        <v>In each form, is the error management accompanied, if necessary, by suggestions of expected data types, formats or values?</v>
      </c>
      <c r="F65" s="105" t="s">
        <v>2</v>
      </c>
      <c r="G65" s="106"/>
      <c r="H65" s="104"/>
      <c r="I65" s="107"/>
      <c r="J65" s="108"/>
    </row>
    <row r="66" spans="1:10" ht="55.35" customHeight="1">
      <c r="A66" s="101" t="str">
        <f>Criteria!$A65</f>
        <v>Forms</v>
      </c>
      <c r="B66" s="103">
        <v>63</v>
      </c>
      <c r="C66" s="103" t="str">
        <f>Criteria!B65</f>
        <v>9.11</v>
      </c>
      <c r="D66" s="103" t="str">
        <f>Criteria!C65</f>
        <v>AA</v>
      </c>
      <c r="E66" s="104" t="str">
        <f>Criteria!D65</f>
        <v>For each form that modifies or deletes data, or transmits answers to a test or examination, or whose validation has financial or legal consequences, can the data entered be modified, updated or rendered by the user?</v>
      </c>
      <c r="F66" s="105" t="s">
        <v>2</v>
      </c>
      <c r="G66" s="106"/>
      <c r="H66" s="104"/>
      <c r="I66" s="107"/>
      <c r="J66" s="108"/>
    </row>
    <row r="67" spans="1:10" ht="55.35" customHeight="1">
      <c r="A67" s="101" t="str">
        <f>Criteria!$A66</f>
        <v>Forms</v>
      </c>
      <c r="B67" s="103">
        <v>64</v>
      </c>
      <c r="C67" s="103" t="str">
        <f>Criteria!B66</f>
        <v>9.12</v>
      </c>
      <c r="D67" s="103" t="str">
        <f>Criteria!C66</f>
        <v>AA</v>
      </c>
      <c r="E67" s="104" t="str">
        <f>Criteria!D66</f>
        <v>For each field that expects personal user data, is input facilitated?</v>
      </c>
      <c r="F67" s="105" t="s">
        <v>2</v>
      </c>
      <c r="G67" s="106"/>
      <c r="H67" s="104"/>
      <c r="I67" s="107"/>
      <c r="J67" s="108"/>
    </row>
    <row r="68" spans="1:10" ht="55.35" customHeight="1">
      <c r="A68" s="101" t="str">
        <f>Criteria!$A67</f>
        <v>Navigation</v>
      </c>
      <c r="B68" s="103">
        <v>65</v>
      </c>
      <c r="C68" s="103" t="str">
        <f>Criteria!B67</f>
        <v>10.1</v>
      </c>
      <c r="D68" s="103" t="str">
        <f>Criteria!C67</f>
        <v>A</v>
      </c>
      <c r="E68" s="104" t="str">
        <f>Criteria!D67</f>
        <v>On each screen, is the navigation sequence consistent?</v>
      </c>
      <c r="F68" s="105" t="s">
        <v>2</v>
      </c>
      <c r="G68" s="106"/>
      <c r="H68" s="104"/>
      <c r="I68" s="107"/>
      <c r="J68" s="108"/>
    </row>
    <row r="69" spans="1:10" ht="22.5">
      <c r="A69" s="101" t="str">
        <f>Criteria!$A68</f>
        <v>Navigation</v>
      </c>
      <c r="B69" s="103">
        <v>66</v>
      </c>
      <c r="C69" s="103" t="str">
        <f>Criteria!B68</f>
        <v>10.2</v>
      </c>
      <c r="D69" s="103" t="str">
        <f>Criteria!C68</f>
        <v>A</v>
      </c>
      <c r="E69" s="104" t="str">
        <f>Criteria!D68</f>
        <v>On each screen, is the reading sequence by assistive technologies consistent?</v>
      </c>
      <c r="F69" s="105" t="s">
        <v>2</v>
      </c>
      <c r="G69" s="106"/>
      <c r="H69" s="104"/>
      <c r="I69" s="107"/>
      <c r="J69" s="108"/>
    </row>
    <row r="70" spans="1:10" ht="76.5" customHeight="1">
      <c r="A70" s="101" t="str">
        <f>Criteria!$A69</f>
        <v>Navigation</v>
      </c>
      <c r="B70" s="103">
        <v>67</v>
      </c>
      <c r="C70" s="103" t="str">
        <f>Criteria!B69</f>
        <v>10.3</v>
      </c>
      <c r="D70" s="103" t="str">
        <f>Criteria!C69</f>
        <v>A</v>
      </c>
      <c r="E70" s="104" t="str">
        <f>Criteria!D69</f>
        <v>On each screen, the navigation must not contain any keyboard traps. Is this rule respected?</v>
      </c>
      <c r="F70" s="105" t="s">
        <v>2</v>
      </c>
      <c r="G70" s="106"/>
      <c r="H70" s="104"/>
      <c r="I70" s="107"/>
      <c r="J70" s="108"/>
    </row>
    <row r="71" spans="1:10" ht="33.75">
      <c r="A71" s="101" t="str">
        <f>Criteria!$A70</f>
        <v>Navigation</v>
      </c>
      <c r="B71" s="103">
        <v>68</v>
      </c>
      <c r="C71" s="103" t="str">
        <f>Criteria!B70</f>
        <v>10.4</v>
      </c>
      <c r="D71" s="103" t="str">
        <f>Criteria!C70</f>
        <v>A</v>
      </c>
      <c r="E71" s="104" t="str">
        <f>Criteria!D70</f>
        <v>On each screen, are keyboard shortcuts using only one key (upper or lower case letter, punctuation, number or symbol) controllable by the user?</v>
      </c>
      <c r="F71" s="105" t="s">
        <v>2</v>
      </c>
      <c r="G71" s="106"/>
      <c r="H71" s="104"/>
      <c r="I71" s="107"/>
      <c r="J71" s="108"/>
    </row>
    <row r="72" spans="1:10" ht="33.75">
      <c r="A72" s="101" t="str">
        <f>Criteria!$A71</f>
        <v>Consultation</v>
      </c>
      <c r="B72" s="103">
        <v>69</v>
      </c>
      <c r="C72" s="103" t="str">
        <f>Criteria!B71</f>
        <v>11.1</v>
      </c>
      <c r="D72" s="103" t="str">
        <f>Criteria!C71</f>
        <v>A</v>
      </c>
      <c r="E72" s="104" t="str">
        <f>Criteria!D71</f>
        <v>For each screen, does the user have control over each time limit modifying content (excluding special cases)?</v>
      </c>
      <c r="F72" s="105" t="s">
        <v>2</v>
      </c>
      <c r="G72" s="106"/>
      <c r="H72" s="104"/>
      <c r="I72" s="107"/>
      <c r="J72" s="108"/>
    </row>
    <row r="73" spans="1:10" ht="55.35" customHeight="1">
      <c r="A73" s="101" t="str">
        <f>Criteria!$A72</f>
        <v>Consultation</v>
      </c>
      <c r="B73" s="103">
        <v>70</v>
      </c>
      <c r="C73" s="103" t="str">
        <f>Criteria!B72</f>
        <v>11.2</v>
      </c>
      <c r="D73" s="103" t="str">
        <f>Criteria!C72</f>
        <v>A</v>
      </c>
      <c r="E73" s="104" t="str">
        <f>Criteria!D72</f>
        <v>For each screen, can each process limiting the time of a session be stopped or deleted (excluding special cases)?</v>
      </c>
      <c r="F73" s="105" t="s">
        <v>2</v>
      </c>
      <c r="G73" s="106"/>
      <c r="H73" s="104"/>
      <c r="I73" s="107"/>
      <c r="J73" s="108"/>
    </row>
    <row r="74" spans="1:10" ht="55.35" customHeight="1">
      <c r="A74" s="101" t="str">
        <f>Criteria!$A73</f>
        <v>Consultation</v>
      </c>
      <c r="B74" s="103">
        <v>71</v>
      </c>
      <c r="C74" s="103" t="str">
        <f>Criteria!B73</f>
        <v>11.3</v>
      </c>
      <c r="D74" s="103" t="str">
        <f>Criteria!C73</f>
        <v>A</v>
      </c>
      <c r="E74" s="104" t="str">
        <f>Criteria!D73</f>
        <v>On each screen, does each office document available for download have, if necessary, an accessible version (excluding special cases)?</v>
      </c>
      <c r="F74" s="105" t="s">
        <v>2</v>
      </c>
      <c r="G74" s="106"/>
      <c r="H74" s="104"/>
      <c r="I74" s="107"/>
      <c r="J74" s="108"/>
    </row>
    <row r="75" spans="1:10" ht="55.35" customHeight="1">
      <c r="A75" s="101" t="str">
        <f>Criteria!$A74</f>
        <v>Consultation</v>
      </c>
      <c r="B75" s="103">
        <v>72</v>
      </c>
      <c r="C75" s="103" t="str">
        <f>Criteria!B74</f>
        <v>11.4</v>
      </c>
      <c r="D75" s="103" t="str">
        <f>Criteria!C74</f>
        <v>A</v>
      </c>
      <c r="E75" s="104" t="str">
        <f>Criteria!D74</f>
        <v>For each office document with an accessible version, does this version offer the same information (excluding special cases)?</v>
      </c>
      <c r="F75" s="105" t="s">
        <v>2</v>
      </c>
      <c r="G75" s="106"/>
      <c r="H75" s="104"/>
      <c r="I75" s="107"/>
      <c r="J75" s="108"/>
    </row>
    <row r="76" spans="1:10" ht="55.35" customHeight="1">
      <c r="A76" s="101" t="str">
        <f>Criteria!$A75</f>
        <v>Consultation</v>
      </c>
      <c r="B76" s="103">
        <v>73</v>
      </c>
      <c r="C76" s="103" t="str">
        <f>Criteria!B75</f>
        <v>11.5</v>
      </c>
      <c r="D76" s="103" t="str">
        <f>Criteria!C75</f>
        <v>A</v>
      </c>
      <c r="E76" s="104" t="str">
        <f>Criteria!D75</f>
        <v>On each screen, does each cryptic content (ASCII art, emoticon, cryptic syntax) have an alternative?</v>
      </c>
      <c r="F76" s="105" t="s">
        <v>2</v>
      </c>
      <c r="G76" s="106"/>
      <c r="H76" s="104"/>
      <c r="I76" s="107"/>
      <c r="J76" s="108"/>
    </row>
    <row r="77" spans="1:10" ht="33.75">
      <c r="A77" s="101" t="str">
        <f>Criteria!$A76</f>
        <v>Consultation</v>
      </c>
      <c r="B77" s="103">
        <v>74</v>
      </c>
      <c r="C77" s="103" t="str">
        <f>Criteria!B76</f>
        <v>11.6</v>
      </c>
      <c r="D77" s="103" t="str">
        <f>Criteria!C76</f>
        <v>A</v>
      </c>
      <c r="E77" s="104" t="str">
        <f>Criteria!D76</f>
        <v>On each screen, for each cryptic content (ASCII art, emoticon, cryptic syntax) having an alternative, is this alternative relevant?</v>
      </c>
      <c r="F77" s="105" t="s">
        <v>2</v>
      </c>
      <c r="G77" s="106"/>
      <c r="H77" s="104"/>
      <c r="I77" s="107"/>
      <c r="J77" s="108"/>
    </row>
    <row r="78" spans="1:10" ht="22.5">
      <c r="A78" s="101" t="str">
        <f>Criteria!$A77</f>
        <v>Consultation</v>
      </c>
      <c r="B78" s="103">
        <v>75</v>
      </c>
      <c r="C78" s="103" t="str">
        <f>Criteria!B77</f>
        <v>11.7</v>
      </c>
      <c r="D78" s="103" t="str">
        <f>Criteria!C77</f>
        <v>A</v>
      </c>
      <c r="E78" s="104" t="str">
        <f>Criteria!D77</f>
        <v>On each screen, are sudden change in brightness or blinking effects used correctly?</v>
      </c>
      <c r="F78" s="105" t="s">
        <v>2</v>
      </c>
      <c r="G78" s="106"/>
      <c r="H78" s="104"/>
      <c r="I78" s="107"/>
      <c r="J78" s="108"/>
    </row>
    <row r="79" spans="1:10" ht="55.35" customHeight="1">
      <c r="A79" s="101" t="str">
        <f>Criteria!$A78</f>
        <v>Consultation</v>
      </c>
      <c r="B79" s="103">
        <v>76</v>
      </c>
      <c r="C79" s="103" t="str">
        <f>Criteria!B78</f>
        <v>11.8</v>
      </c>
      <c r="D79" s="103" t="str">
        <f>Criteria!C78</f>
        <v>A</v>
      </c>
      <c r="E79" s="104" t="str">
        <f>Criteria!D78</f>
        <v>On each screen, is each moving or blinking content controllable by the user?</v>
      </c>
      <c r="F79" s="105" t="s">
        <v>2</v>
      </c>
      <c r="G79" s="106"/>
      <c r="H79" s="104"/>
      <c r="I79" s="107"/>
      <c r="J79" s="108"/>
    </row>
    <row r="80" spans="1:10" ht="55.35" customHeight="1">
      <c r="A80" s="101" t="str">
        <f>Criteria!$A79</f>
        <v>Consultation</v>
      </c>
      <c r="B80" s="103">
        <v>77</v>
      </c>
      <c r="C80" s="103" t="str">
        <f>Criteria!B79</f>
        <v>11.9</v>
      </c>
      <c r="D80" s="103" t="str">
        <f>Criteria!C79</f>
        <v>AA</v>
      </c>
      <c r="E80" s="104" t="str">
        <f>Criteria!D79</f>
        <v>On each screen, is the content offered viewable regardless of screen orientation (portrait or landscape) (excluding special cases)?</v>
      </c>
      <c r="F80" s="105" t="s">
        <v>2</v>
      </c>
      <c r="G80" s="106"/>
      <c r="H80" s="104"/>
      <c r="I80" s="107"/>
      <c r="J80" s="108"/>
    </row>
    <row r="81" spans="1:10" ht="55.35" customHeight="1">
      <c r="A81" s="101" t="str">
        <f>Criteria!$A80</f>
        <v>Consultation</v>
      </c>
      <c r="B81" s="103">
        <v>78</v>
      </c>
      <c r="C81" s="103" t="str">
        <f>Criteria!B80</f>
        <v>11.10</v>
      </c>
      <c r="D81" s="103" t="str">
        <f>Criteria!C80</f>
        <v>A</v>
      </c>
      <c r="E81" s="104" t="str">
        <f>Criteria!D80</f>
        <v>On each screen, are the features that can be activated using a complex gesture able to be activated using a simple gesture (excluding special cases)?</v>
      </c>
      <c r="F81" s="105" t="s">
        <v>2</v>
      </c>
      <c r="G81" s="106"/>
      <c r="H81" s="104"/>
      <c r="I81" s="107"/>
      <c r="J81" s="108"/>
    </row>
    <row r="82" spans="1:10" ht="55.35" customHeight="1">
      <c r="A82" s="101" t="str">
        <f>Criteria!$A81</f>
        <v>Consultation</v>
      </c>
      <c r="B82" s="103">
        <v>79</v>
      </c>
      <c r="C82" s="103" t="str">
        <f>Criteria!B81</f>
        <v>11.11</v>
      </c>
      <c r="D82" s="103" t="str">
        <f>Criteria!C81</f>
        <v>A</v>
      </c>
      <c r="E82" s="104" t="str">
        <f>Criteria!D81</f>
        <v>On each screen, are the features that can be activated by performing simultaneous actions activated by means of a single action? Is this rule respected (excluding special cases)?</v>
      </c>
      <c r="F82" s="105" t="s">
        <v>2</v>
      </c>
      <c r="G82" s="106"/>
      <c r="H82" s="104"/>
      <c r="I82" s="107"/>
      <c r="J82" s="108"/>
    </row>
    <row r="83" spans="1:10" ht="55.35" customHeight="1">
      <c r="A83" s="101" t="str">
        <f>Criteria!$A82</f>
        <v>Consultation</v>
      </c>
      <c r="B83" s="103">
        <v>80</v>
      </c>
      <c r="C83" s="103" t="str">
        <f>Criteria!B82</f>
        <v>11.12</v>
      </c>
      <c r="D83" s="103" t="str">
        <f>Criteria!C82</f>
        <v>A</v>
      </c>
      <c r="E83" s="104" t="str">
        <f>Criteria!D82</f>
        <v>On each screen, can actions triggered by a pointing device on a single point on the screen be cancelled (excluding special cases)?</v>
      </c>
      <c r="F83" s="105" t="s">
        <v>2</v>
      </c>
      <c r="G83" s="106"/>
      <c r="H83" s="104"/>
      <c r="I83" s="107"/>
      <c r="J83" s="108"/>
    </row>
    <row r="84" spans="1:10" ht="55.35" customHeight="1">
      <c r="A84" s="101" t="str">
        <f>Criteria!$A83</f>
        <v>Consultation</v>
      </c>
      <c r="B84" s="103">
        <v>81</v>
      </c>
      <c r="C84" s="103" t="str">
        <f>Criteria!B83</f>
        <v>11.13</v>
      </c>
      <c r="D84" s="103" t="str">
        <f>Criteria!C83</f>
        <v>A</v>
      </c>
      <c r="E84" s="104" t="str">
        <f>Criteria!D83</f>
        <v>On each screen, can the features involving movement from or to the device be satisfied in an alternative way (excluding special cases)?</v>
      </c>
      <c r="F84" s="105" t="s">
        <v>2</v>
      </c>
      <c r="G84" s="106"/>
      <c r="H84" s="104"/>
      <c r="I84" s="107"/>
      <c r="J84" s="108"/>
    </row>
    <row r="85" spans="1:10" ht="55.35" customHeight="1">
      <c r="A85" s="101" t="str">
        <f>Criteria!$A84</f>
        <v>Consultation</v>
      </c>
      <c r="B85" s="103">
        <v>82</v>
      </c>
      <c r="C85" s="103" t="str">
        <f>Criteria!B84</f>
        <v>11.14</v>
      </c>
      <c r="D85" s="103" t="str">
        <f>Criteria!C84</f>
        <v>AA</v>
      </c>
      <c r="E85" s="104" t="str">
        <f>Criteria!D84</f>
        <v>For each document conversion feature, is the accessibility information available in the source document retained in the destination document (excluding special cases)?</v>
      </c>
      <c r="F85" s="105" t="s">
        <v>2</v>
      </c>
      <c r="G85" s="106"/>
      <c r="H85" s="104"/>
      <c r="I85" s="107"/>
      <c r="J85" s="108"/>
    </row>
    <row r="86" spans="1:10" ht="55.35" customHeight="1">
      <c r="A86" s="101" t="str">
        <f>Criteria!$A85</f>
        <v>Consultation</v>
      </c>
      <c r="B86" s="103">
        <v>83</v>
      </c>
      <c r="C86" s="103" t="str">
        <f>Criteria!B85</f>
        <v>11.15</v>
      </c>
      <c r="D86" s="103" t="str">
        <f>Criteria!C85</f>
        <v>A</v>
      </c>
      <c r="E86" s="104" t="str">
        <f>Criteria!D85</f>
        <v>Is an alternative method available for each identification or control functionality of the application that relies on the use of biological characteristics of the user?</v>
      </c>
      <c r="F86" s="105" t="s">
        <v>2</v>
      </c>
      <c r="G86" s="106"/>
      <c r="H86" s="104"/>
      <c r="I86" s="107"/>
      <c r="J86" s="108"/>
    </row>
    <row r="87" spans="1:10" ht="55.35" customHeight="1">
      <c r="A87" s="101" t="str">
        <f>Criteria!$A86</f>
        <v>Consultation</v>
      </c>
      <c r="B87" s="103">
        <v>84</v>
      </c>
      <c r="C87" s="103" t="str">
        <f>Criteria!B86</f>
        <v>11.16</v>
      </c>
      <c r="D87" s="103" t="str">
        <f>Criteria!C86</f>
        <v>A</v>
      </c>
      <c r="E87" s="104" t="str">
        <f>Criteria!D86</f>
        <v>For each application that incorporates key repeat functionality, is the repeat adjustable (excluding special cases)?</v>
      </c>
      <c r="F87" s="105" t="s">
        <v>2</v>
      </c>
      <c r="G87" s="106"/>
      <c r="H87" s="104"/>
      <c r="I87" s="107"/>
      <c r="J87" s="108"/>
    </row>
    <row r="88" spans="1:10" ht="55.35" customHeight="1">
      <c r="A88" s="101" t="str">
        <f>Criteria!$A87</f>
        <v>Documentation and accessibility features</v>
      </c>
      <c r="B88" s="103">
        <v>85</v>
      </c>
      <c r="C88" s="103" t="str">
        <f>Criteria!B87</f>
        <v>12.1</v>
      </c>
      <c r="D88" s="103" t="str">
        <f>Criteria!C87</f>
        <v>AA</v>
      </c>
      <c r="E88" s="104" t="str">
        <f>Criteria!D87</f>
        <v>Does the application documentation describe the accessibility features of the application and their use?</v>
      </c>
      <c r="F88" s="105" t="s">
        <v>2</v>
      </c>
      <c r="G88" s="106"/>
      <c r="H88" s="104"/>
      <c r="I88" s="107"/>
      <c r="J88" s="108"/>
    </row>
    <row r="89" spans="1:10" ht="55.35" customHeight="1">
      <c r="A89" s="101" t="str">
        <f>Criteria!$A88</f>
        <v>Documentation and accessibility features</v>
      </c>
      <c r="B89" s="103">
        <v>86</v>
      </c>
      <c r="C89" s="103" t="str">
        <f>Criteria!B88</f>
        <v>12.2</v>
      </c>
      <c r="D89" s="103" t="str">
        <f>Criteria!C88</f>
        <v>A</v>
      </c>
      <c r="E89" s="104" t="str">
        <f>Criteria!D88</f>
        <v>For each accessibility feature described in the documentation, the entire path that enables it to be activated meets the accessibility needs of the users who require it. Is this rule respected (excluding special cases)?</v>
      </c>
      <c r="F89" s="105" t="s">
        <v>2</v>
      </c>
      <c r="G89" s="106"/>
      <c r="H89" s="104"/>
      <c r="I89" s="107"/>
      <c r="J89" s="108"/>
    </row>
    <row r="90" spans="1:10" ht="55.35" customHeight="1">
      <c r="A90" s="101" t="str">
        <f>Criteria!$A89</f>
        <v>Documentation and accessibility features</v>
      </c>
      <c r="B90" s="103">
        <v>87</v>
      </c>
      <c r="C90" s="103" t="str">
        <f>Criteria!B89</f>
        <v>12.3</v>
      </c>
      <c r="D90" s="103" t="str">
        <f>Criteria!C89</f>
        <v>A</v>
      </c>
      <c r="E90" s="104" t="str">
        <f>Criteria!D89</f>
        <v>The application does not interfere with the accessibility features of the platform. Is this rule respected?</v>
      </c>
      <c r="F90" s="105" t="s">
        <v>2</v>
      </c>
      <c r="G90" s="106"/>
      <c r="H90" s="104"/>
      <c r="I90" s="107"/>
      <c r="J90" s="108"/>
    </row>
    <row r="91" spans="1:10" ht="55.35" customHeight="1">
      <c r="A91" s="101" t="str">
        <f>Criteria!$A90</f>
        <v>Documentation and accessibility features</v>
      </c>
      <c r="B91" s="103">
        <v>88</v>
      </c>
      <c r="C91" s="103" t="str">
        <f>Criteria!B90</f>
        <v>12.4</v>
      </c>
      <c r="D91" s="103" t="str">
        <f>Criteria!C90</f>
        <v>A</v>
      </c>
      <c r="E91" s="104" t="str">
        <f>Criteria!D90</f>
        <v>Is the application documentation accessible?</v>
      </c>
      <c r="F91" s="105" t="s">
        <v>2</v>
      </c>
      <c r="G91" s="106"/>
      <c r="H91" s="104"/>
      <c r="I91" s="107"/>
      <c r="J91" s="108"/>
    </row>
    <row r="92" spans="1:10" ht="55.35" customHeight="1">
      <c r="A92" s="101" t="str">
        <f>Criteria!$A91</f>
        <v>Editing tools</v>
      </c>
      <c r="B92" s="103">
        <v>89</v>
      </c>
      <c r="C92" s="103" t="str">
        <f>Criteria!B91</f>
        <v>13.1</v>
      </c>
      <c r="D92" s="103" t="str">
        <f>Criteria!C91</f>
        <v>A</v>
      </c>
      <c r="E92" s="104" t="str">
        <f>Criteria!D91</f>
        <v>Can the editing tool be used to define the accessibility information required to create compliant content?</v>
      </c>
      <c r="F92" s="105" t="s">
        <v>2</v>
      </c>
      <c r="G92" s="106"/>
      <c r="H92" s="104"/>
      <c r="I92" s="107"/>
      <c r="J92" s="108"/>
    </row>
    <row r="93" spans="1:10" ht="22.5">
      <c r="A93" s="101" t="str">
        <f>Criteria!$A92</f>
        <v>Editing tools</v>
      </c>
      <c r="B93" s="103">
        <v>90</v>
      </c>
      <c r="C93" s="103" t="str">
        <f>Criteria!B92</f>
        <v>13.2</v>
      </c>
      <c r="D93" s="103" t="str">
        <f>Criteria!C92</f>
        <v>A</v>
      </c>
      <c r="E93" s="104" t="str">
        <f>Criteria!D92</f>
        <v>Does the editing tool provide help with creating accessible content?</v>
      </c>
      <c r="F93" s="105" t="s">
        <v>2</v>
      </c>
      <c r="G93" s="106"/>
      <c r="H93" s="104"/>
      <c r="I93" s="107"/>
      <c r="J93" s="108"/>
    </row>
    <row r="94" spans="1:10" ht="55.35" customHeight="1">
      <c r="A94" s="101" t="str">
        <f>Criteria!$A93</f>
        <v>Editing tools</v>
      </c>
      <c r="B94" s="103">
        <v>91</v>
      </c>
      <c r="C94" s="103" t="str">
        <f>Criteria!B93</f>
        <v>13.3</v>
      </c>
      <c r="D94" s="103" t="str">
        <f>Criteria!C93</f>
        <v>A</v>
      </c>
      <c r="E94" s="104" t="str">
        <f>Criteria!D93</f>
        <v>Is the content generated by each content transformation accessible (excluding special cases)?</v>
      </c>
      <c r="F94" s="105" t="s">
        <v>2</v>
      </c>
      <c r="G94" s="106"/>
      <c r="H94" s="104"/>
      <c r="I94" s="107"/>
      <c r="J94" s="108"/>
    </row>
    <row r="95" spans="1:10" ht="55.35" customHeight="1">
      <c r="A95" s="101" t="str">
        <f>Criteria!$A94</f>
        <v>Editing tools</v>
      </c>
      <c r="B95" s="103">
        <v>92</v>
      </c>
      <c r="C95" s="103" t="str">
        <f>Criteria!B94</f>
        <v>13.4</v>
      </c>
      <c r="D95" s="103" t="str">
        <f>Criteria!C94</f>
        <v>AA</v>
      </c>
      <c r="E95" s="104" t="str">
        <f>Criteria!D94</f>
        <v>For each accessibility error identified by an automatic or semi-automatic accessibility test, does the editing tool provide suggestions for repair?</v>
      </c>
      <c r="F95" s="105" t="s">
        <v>2</v>
      </c>
      <c r="G95" s="106"/>
      <c r="H95" s="104"/>
      <c r="I95" s="107"/>
      <c r="J95" s="108"/>
    </row>
    <row r="96" spans="1:10" ht="55.35" customHeight="1">
      <c r="A96" s="101" t="str">
        <f>Criteria!$A95</f>
        <v>Editing tools</v>
      </c>
      <c r="B96" s="103">
        <v>93</v>
      </c>
      <c r="C96" s="103" t="str">
        <f>Criteria!B95</f>
        <v>13.5</v>
      </c>
      <c r="D96" s="103" t="str">
        <f>Criteria!C95</f>
        <v>A</v>
      </c>
      <c r="E96" s="104" t="str">
        <f>Criteria!D95</f>
        <v>For each set of templates, at least one template meets the requirements of the RAWeb. Is this rule respected?</v>
      </c>
      <c r="F96" s="105" t="s">
        <v>2</v>
      </c>
      <c r="G96" s="106"/>
      <c r="H96" s="104"/>
      <c r="I96" s="107"/>
      <c r="J96" s="108"/>
    </row>
    <row r="97" spans="1:10" ht="22.5">
      <c r="A97" s="101" t="str">
        <f>Criteria!$A96</f>
        <v>Editing tools</v>
      </c>
      <c r="B97" s="103">
        <v>94</v>
      </c>
      <c r="C97" s="103" t="str">
        <f>Criteria!B96</f>
        <v>13.6</v>
      </c>
      <c r="D97" s="103" t="str">
        <f>Criteria!C96</f>
        <v>A</v>
      </c>
      <c r="E97" s="104" t="str">
        <f>Criteria!D96</f>
        <v>Is each template that enables the RAWeb requirements to be met clearly identifiable?</v>
      </c>
      <c r="F97" s="105" t="s">
        <v>2</v>
      </c>
      <c r="G97" s="106"/>
      <c r="H97" s="104"/>
      <c r="I97" s="107"/>
      <c r="J97" s="108"/>
    </row>
    <row r="98" spans="1:10" ht="33.75">
      <c r="A98" s="101" t="str">
        <f>Criteria!$A97</f>
        <v>Support services</v>
      </c>
      <c r="B98" s="103">
        <v>95</v>
      </c>
      <c r="C98" s="103" t="str">
        <f>Criteria!B97</f>
        <v>14.1</v>
      </c>
      <c r="D98" s="103" t="str">
        <f>Criteria!C97</f>
        <v>AA</v>
      </c>
      <c r="E98" s="104" t="str">
        <f>Criteria!D97</f>
        <v>Does each support service provide information relating to the accessibility features of the application described in the documentation?</v>
      </c>
      <c r="F98" s="105" t="s">
        <v>2</v>
      </c>
      <c r="G98" s="106"/>
      <c r="H98" s="104"/>
      <c r="I98" s="107"/>
      <c r="J98" s="108"/>
    </row>
    <row r="99" spans="1:10" ht="33.75">
      <c r="A99" s="101" t="str">
        <f>Criteria!$A98</f>
        <v>Support services</v>
      </c>
      <c r="B99" s="103">
        <v>96</v>
      </c>
      <c r="C99" s="103" t="str">
        <f>Criteria!B98</f>
        <v>14.2</v>
      </c>
      <c r="D99" s="103" t="str">
        <f>Criteria!C98</f>
        <v>A</v>
      </c>
      <c r="E99" s="104" t="str">
        <f>Criteria!D98</f>
        <v>The support service meets the communication needs of people with disabilities directly or through a relay service. Is this rule respected?</v>
      </c>
      <c r="F99" s="105" t="s">
        <v>2</v>
      </c>
      <c r="G99" s="106"/>
      <c r="H99" s="104"/>
      <c r="I99" s="107"/>
      <c r="J99" s="108"/>
    </row>
    <row r="100" spans="1:10" ht="45">
      <c r="A100" s="101" t="str">
        <f>Criteria!$A99</f>
        <v>Real-time communication</v>
      </c>
      <c r="B100" s="103">
        <v>97</v>
      </c>
      <c r="C100" s="103" t="str">
        <f>Criteria!B99</f>
        <v>15.1</v>
      </c>
      <c r="D100" s="103" t="str">
        <f>Criteria!C99</f>
        <v>A</v>
      </c>
      <c r="E100" s="104" t="str">
        <f>Criteria!D99</f>
        <v>For each two-way voice communication application, is the application capable of encoding and decoding this communication with a frequency range whose upper limit is at least 7,000 Hz?</v>
      </c>
      <c r="F100" s="105" t="s">
        <v>2</v>
      </c>
      <c r="G100" s="106"/>
      <c r="H100" s="104"/>
      <c r="I100" s="107"/>
      <c r="J100" s="108"/>
    </row>
    <row r="101" spans="1:10" ht="33.75">
      <c r="A101" s="101" t="str">
        <f>Criteria!$A100</f>
        <v>Real-time communication</v>
      </c>
      <c r="B101" s="103">
        <v>98</v>
      </c>
      <c r="C101" s="103" t="str">
        <f>Criteria!B100</f>
        <v>15.2</v>
      </c>
      <c r="D101" s="103" t="str">
        <f>Criteria!C100</f>
        <v>A</v>
      </c>
      <c r="E101" s="104" t="str">
        <f>Criteria!D100</f>
        <v>Does each application that supports two-way voice communication have real-time text communication functionality?</v>
      </c>
      <c r="F101" s="105" t="s">
        <v>2</v>
      </c>
      <c r="G101" s="106"/>
      <c r="H101" s="104"/>
      <c r="I101" s="107"/>
      <c r="J101" s="108"/>
    </row>
    <row r="102" spans="1:10" ht="33.75">
      <c r="A102" s="101" t="str">
        <f>Criteria!$A101</f>
        <v>Real-time communication</v>
      </c>
      <c r="B102" s="103">
        <v>99</v>
      </c>
      <c r="C102" s="103" t="str">
        <f>Criteria!B101</f>
        <v>15.3</v>
      </c>
      <c r="D102" s="103" t="str">
        <f>Criteria!C101</f>
        <v>A</v>
      </c>
      <c r="E102" s="104" t="str">
        <f>Criteria!D101</f>
        <v>For each application that allows two-way voice communication and real-time text, are both modes usable simultaneously?</v>
      </c>
      <c r="F102" s="105" t="s">
        <v>2</v>
      </c>
      <c r="G102" s="106"/>
      <c r="H102" s="104"/>
      <c r="I102" s="107"/>
      <c r="J102" s="108"/>
    </row>
    <row r="103" spans="1:10" ht="33.75">
      <c r="A103" s="101" t="str">
        <f>Criteria!$A102</f>
        <v>Real-time communication</v>
      </c>
      <c r="B103" s="103">
        <v>100</v>
      </c>
      <c r="C103" s="103" t="str">
        <f>Criteria!B102</f>
        <v>15.4</v>
      </c>
      <c r="D103" s="103" t="str">
        <f>Criteria!C102</f>
        <v>A</v>
      </c>
      <c r="E103" s="104" t="str">
        <f>Criteria!D102</f>
        <v>For each real-time text communication functionality, can the messages be identified (excluding special cases)?</v>
      </c>
      <c r="F103" s="105" t="s">
        <v>2</v>
      </c>
      <c r="G103" s="106"/>
      <c r="H103" s="104"/>
      <c r="I103" s="107"/>
      <c r="J103" s="108"/>
    </row>
    <row r="104" spans="1:10" ht="22.5">
      <c r="A104" s="101" t="str">
        <f>Criteria!$A103</f>
        <v>Real-time communication</v>
      </c>
      <c r="B104" s="103">
        <v>101</v>
      </c>
      <c r="C104" s="103" t="str">
        <f>Criteria!B103</f>
        <v>15.5</v>
      </c>
      <c r="D104" s="103" t="str">
        <f>Criteria!C103</f>
        <v>A</v>
      </c>
      <c r="E104" s="104" t="str">
        <f>Criteria!D103</f>
        <v>For each two-way voice communication application, is a visual indicator of oral activity present?</v>
      </c>
      <c r="F104" s="105" t="s">
        <v>2</v>
      </c>
      <c r="G104" s="106"/>
      <c r="H104" s="104"/>
      <c r="I104" s="107"/>
      <c r="J104" s="108"/>
    </row>
    <row r="105" spans="1:10" ht="45">
      <c r="A105" s="101" t="str">
        <f>Criteria!$A104</f>
        <v>Real-time communication</v>
      </c>
      <c r="B105" s="103">
        <v>102</v>
      </c>
      <c r="C105" s="103" t="str">
        <f>Criteria!B104</f>
        <v>15.6</v>
      </c>
      <c r="D105" s="103" t="str">
        <f>Criteria!C104</f>
        <v>A</v>
      </c>
      <c r="E105" s="104" t="str">
        <f>Criteria!D104</f>
        <v>Does each real-time text communication application that can interact with other real-time text communication applications comply with the interoperability rules in force?</v>
      </c>
      <c r="F105" s="105" t="s">
        <v>2</v>
      </c>
      <c r="G105" s="106"/>
      <c r="H105" s="104"/>
      <c r="I105" s="107"/>
      <c r="J105" s="108"/>
    </row>
    <row r="106" spans="1:10" ht="45">
      <c r="A106" s="101" t="str">
        <f>Criteria!$A105</f>
        <v>Real-time communication</v>
      </c>
      <c r="B106" s="103">
        <v>103</v>
      </c>
      <c r="C106" s="103" t="str">
        <f>Criteria!B105</f>
        <v>15.7</v>
      </c>
      <c r="D106" s="103" t="str">
        <f>Criteria!C105</f>
        <v>AA</v>
      </c>
      <c r="E106" s="104" t="str">
        <f>Criteria!D105</f>
        <v>For each application that supports real-time text (RTT) communication, the transmission delay for each input unit is 500ms or less. Is this rule respected?</v>
      </c>
      <c r="F106" s="105" t="s">
        <v>2</v>
      </c>
      <c r="G106" s="106"/>
      <c r="H106" s="104"/>
      <c r="I106" s="107"/>
      <c r="J106" s="108"/>
    </row>
    <row r="107" spans="1:10" ht="22.5">
      <c r="A107" s="101" t="str">
        <f>Criteria!$A106</f>
        <v>Real-time communication</v>
      </c>
      <c r="B107" s="103">
        <v>104</v>
      </c>
      <c r="C107" s="103" t="str">
        <f>Criteria!B106</f>
        <v>15.8</v>
      </c>
      <c r="D107" s="103" t="str">
        <f>Criteria!C106</f>
        <v>A</v>
      </c>
      <c r="E107" s="104" t="str">
        <f>Criteria!D106</f>
        <v>For each telecommunication application, is the identification of the party initiating a call accessible?</v>
      </c>
      <c r="F107" s="105" t="s">
        <v>2</v>
      </c>
      <c r="G107" s="106"/>
      <c r="H107" s="104"/>
      <c r="I107" s="107"/>
      <c r="J107" s="108"/>
    </row>
    <row r="108" spans="1:10" ht="55.35" customHeight="1">
      <c r="A108" s="101" t="str">
        <f>Criteria!$A107</f>
        <v>Real-time communication</v>
      </c>
      <c r="B108" s="103">
        <v>105</v>
      </c>
      <c r="C108" s="103" t="str">
        <f>Criteria!B107</f>
        <v>15.9</v>
      </c>
      <c r="D108" s="103" t="str">
        <f>Criteria!C107</f>
        <v>A</v>
      </c>
      <c r="E108" s="104" t="str">
        <f>Criteria!D107</f>
        <v>For each two-way voice communication application that provides caller identification, is there a way to present this identification for sign language users?</v>
      </c>
      <c r="F108" s="105" t="s">
        <v>2</v>
      </c>
      <c r="G108" s="106"/>
      <c r="H108" s="104"/>
      <c r="I108" s="107"/>
      <c r="J108" s="108"/>
    </row>
    <row r="109" spans="1:10" ht="33.75">
      <c r="A109" s="101" t="str">
        <f>Criteria!$A108</f>
        <v>Real-time communication</v>
      </c>
      <c r="B109" s="103">
        <v>106</v>
      </c>
      <c r="C109" s="103" t="str">
        <f>Criteria!B108</f>
        <v>15.10</v>
      </c>
      <c r="D109" s="103" t="str">
        <f>Criteria!C108</f>
        <v>A</v>
      </c>
      <c r="E109" s="104" t="str">
        <f>Criteria!D108</f>
        <v>For each two-way voice communication application that has voice-based services, are these services usable without the need to listen or speak?</v>
      </c>
      <c r="F109" s="105" t="s">
        <v>2</v>
      </c>
      <c r="G109" s="106"/>
      <c r="H109" s="104"/>
      <c r="I109" s="107"/>
      <c r="J109" s="108"/>
    </row>
    <row r="110" spans="1:10" ht="33.75">
      <c r="A110" s="101" t="str">
        <f>Criteria!$A109</f>
        <v>Real-time communication</v>
      </c>
      <c r="B110" s="103">
        <v>107</v>
      </c>
      <c r="C110" s="103" t="str">
        <f>Criteria!B109</f>
        <v>15.11</v>
      </c>
      <c r="D110" s="103" t="str">
        <f>Criteria!C109</f>
        <v>AA</v>
      </c>
      <c r="E110" s="104" t="str">
        <f>Criteria!D109</f>
        <v>For each two-way voice communication application that has real-time video, is the quality of the video sufficient?</v>
      </c>
      <c r="F110" s="105" t="s">
        <v>2</v>
      </c>
    </row>
  </sheetData>
  <autoFilter ref="A3:M158" xr:uid="{00000000-0009-0000-0000-00000B000000}"/>
  <mergeCells count="4">
    <mergeCell ref="A1:D1"/>
    <mergeCell ref="A2:D2"/>
    <mergeCell ref="E1:I1"/>
    <mergeCell ref="E2:I2"/>
  </mergeCells>
  <conditionalFormatting sqref="G4:G109">
    <cfRule type="cellIs" dxfId="134" priority="9" operator="equal">
      <formula>"D"</formula>
    </cfRule>
  </conditionalFormatting>
  <conditionalFormatting sqref="F4">
    <cfRule type="cellIs" dxfId="133" priority="5" operator="equal">
      <formula>"c"</formula>
    </cfRule>
    <cfRule type="cellIs" dxfId="132" priority="6" operator="equal">
      <formula>"nc"</formula>
    </cfRule>
    <cfRule type="cellIs" dxfId="131" priority="7" operator="equal">
      <formula>"na"</formula>
    </cfRule>
    <cfRule type="cellIs" dxfId="130" priority="8" operator="equal">
      <formula>"nt"</formula>
    </cfRule>
  </conditionalFormatting>
  <conditionalFormatting sqref="F5:F110">
    <cfRule type="cellIs" dxfId="129" priority="1" operator="equal">
      <formula>"c"</formula>
    </cfRule>
    <cfRule type="cellIs" dxfId="128" priority="2" operator="equal">
      <formula>"nc"</formula>
    </cfRule>
    <cfRule type="cellIs" dxfId="127" priority="3" operator="equal">
      <formula>"na"</formula>
    </cfRule>
    <cfRule type="cellIs" dxfId="126" priority="4" operator="equal">
      <formula>"nt"</formula>
    </cfRule>
  </conditionalFormatting>
  <pageMargins left="0.7" right="0.7" top="0.75" bottom="0.75" header="0.3" footer="0.3"/>
  <pageSetup paperSize="9" orientation="landscape" horizontalDpi="4294967293" verticalDpi="4294967293"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CalculationBase!$AH$7:$AH$10</xm:f>
          </x14:formula1>
          <xm:sqref>F4:F110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110"/>
  <sheetViews>
    <sheetView zoomScale="115" zoomScaleNormal="115" workbookViewId="0">
      <selection activeCell="A3" sqref="A3:J3"/>
    </sheetView>
  </sheetViews>
  <sheetFormatPr defaultColWidth="8.5703125" defaultRowHeight="14.25"/>
  <cols>
    <col min="1" max="1" width="14.5703125" style="97" customWidth="1"/>
    <col min="2" max="2" width="5.42578125" style="110" hidden="1" customWidth="1"/>
    <col min="3" max="3" width="5.42578125" style="110" customWidth="1"/>
    <col min="4" max="4" width="4.42578125" style="110" customWidth="1"/>
    <col min="5" max="5" width="38.42578125" style="99" customWidth="1"/>
    <col min="6" max="7" width="5.42578125" style="99" customWidth="1"/>
    <col min="8" max="8" width="70.5703125" style="99" customWidth="1"/>
    <col min="9" max="9" width="36.42578125" style="99" customWidth="1"/>
    <col min="10" max="10" width="30.5703125" style="99" customWidth="1"/>
    <col min="11" max="11" width="8.5703125" style="99"/>
    <col min="12" max="16384" width="8.5703125" style="97"/>
  </cols>
  <sheetData>
    <row r="1" spans="1:11">
      <c r="A1" s="156" t="s">
        <v>289</v>
      </c>
      <c r="B1" s="156"/>
      <c r="C1" s="156"/>
      <c r="D1" s="156"/>
      <c r="E1" s="157" t="str">
        <f ca="1">IF(LOOKUP(J1,Sample!A10:A68,Sample!B10:B68)&lt;&gt;0,LOOKUP(J1,Sample!A10:A68,Sample!B10:B68),"-")</f>
        <v>E07</v>
      </c>
      <c r="F1" s="157"/>
      <c r="G1" s="157"/>
      <c r="H1" s="157"/>
      <c r="I1" s="157"/>
      <c r="J1" s="96" t="str">
        <f ca="1">IFERROR(RIGHT(CELL("nomfichier",$A$2),LEN(CELL("nomfichier",$A$2))-SEARCH("]",CELL("nomfichier",$A$2))), RIGHT(CELL("filename",$A$2),LEN(CELL("filename",$A$2))-SEARCH("]",CELL("filename",$A$2))))</f>
        <v>E07</v>
      </c>
      <c r="K1" s="97"/>
    </row>
    <row r="2" spans="1:11">
      <c r="A2" s="158" t="s">
        <v>290</v>
      </c>
      <c r="B2" s="158"/>
      <c r="C2" s="158"/>
      <c r="D2" s="158"/>
      <c r="E2" s="159" t="str">
        <f ca="1">IF(LOOKUP(J1,Sample!A10:A68,Sample!C10:C68)&lt;&gt;0,LOOKUP(J1,Sample!A10:A68,Sample!C10:C68),"-")</f>
        <v>-</v>
      </c>
      <c r="F2" s="159"/>
      <c r="G2" s="159"/>
      <c r="H2" s="159"/>
      <c r="I2" s="159"/>
      <c r="J2" s="98"/>
    </row>
    <row r="3" spans="1:11" s="102" customFormat="1" ht="33.75">
      <c r="A3" s="100" t="s">
        <v>148</v>
      </c>
      <c r="B3" s="100" t="s">
        <v>291</v>
      </c>
      <c r="C3" s="100" t="s">
        <v>149</v>
      </c>
      <c r="D3" s="100" t="s">
        <v>150</v>
      </c>
      <c r="E3" s="101" t="s">
        <v>151</v>
      </c>
      <c r="F3" s="100" t="s">
        <v>292</v>
      </c>
      <c r="G3" s="100" t="s">
        <v>293</v>
      </c>
      <c r="H3" s="101" t="s">
        <v>294</v>
      </c>
      <c r="I3" s="101" t="s">
        <v>295</v>
      </c>
      <c r="J3" s="101" t="s">
        <v>296</v>
      </c>
    </row>
    <row r="4" spans="1:11" s="99" customFormat="1" ht="22.5">
      <c r="A4" s="101" t="str">
        <f>Criteria!$A3</f>
        <v>Graphic elements</v>
      </c>
      <c r="B4" s="103">
        <v>1</v>
      </c>
      <c r="C4" s="103" t="str">
        <f>Criteria!B3</f>
        <v>1.1</v>
      </c>
      <c r="D4" s="103" t="str">
        <f>Criteria!C3</f>
        <v>A</v>
      </c>
      <c r="E4" s="104" t="str">
        <f>Criteria!D3</f>
        <v>Is every decorative graphic element ignored by assistive technologies?</v>
      </c>
      <c r="F4" s="105" t="s">
        <v>2</v>
      </c>
      <c r="G4" s="106"/>
      <c r="H4" s="104"/>
      <c r="I4" s="107"/>
      <c r="J4" s="111"/>
    </row>
    <row r="5" spans="1:11" s="99" customFormat="1" ht="33.75">
      <c r="A5" s="101" t="str">
        <f>Criteria!$A4</f>
        <v>Graphic elements</v>
      </c>
      <c r="B5" s="103">
        <v>2</v>
      </c>
      <c r="C5" s="103" t="str">
        <f>Criteria!B4</f>
        <v>1.2</v>
      </c>
      <c r="D5" s="103" t="str">
        <f>Criteria!C4</f>
        <v>A</v>
      </c>
      <c r="E5" s="104" t="str">
        <f>Criteria!D4</f>
        <v>Does each graphic element conveying information have an alternative accessible to assistive technologies?</v>
      </c>
      <c r="F5" s="105" t="s">
        <v>2</v>
      </c>
      <c r="G5" s="106"/>
      <c r="H5" s="104"/>
      <c r="I5" s="107"/>
      <c r="J5" s="108"/>
    </row>
    <row r="6" spans="1:11" s="99" customFormat="1" ht="33.75">
      <c r="A6" s="101" t="str">
        <f>Criteria!$A5</f>
        <v>Graphic elements</v>
      </c>
      <c r="B6" s="103">
        <v>3</v>
      </c>
      <c r="C6" s="103" t="str">
        <f>Criteria!B5</f>
        <v>1.3</v>
      </c>
      <c r="D6" s="103" t="str">
        <f>Criteria!C5</f>
        <v>A</v>
      </c>
      <c r="E6" s="104" t="str">
        <f>Criteria!D5</f>
        <v>For each graphic element conveying information, is the alternative accessible to assistive technologies relevant (excluding special cases)?</v>
      </c>
      <c r="F6" s="105" t="s">
        <v>2</v>
      </c>
      <c r="G6" s="106"/>
      <c r="H6" s="104"/>
      <c r="I6" s="107"/>
      <c r="J6" s="108"/>
    </row>
    <row r="7" spans="1:11" ht="45">
      <c r="A7" s="101" t="str">
        <f>Criteria!$A6</f>
        <v>Graphic elements</v>
      </c>
      <c r="B7" s="103">
        <v>4</v>
      </c>
      <c r="C7" s="103" t="str">
        <f>Criteria!B6</f>
        <v>1.4</v>
      </c>
      <c r="D7" s="103" t="str">
        <f>Criteria!C6</f>
        <v>A</v>
      </c>
      <c r="E7" s="104" t="str">
        <f>Criteria!D6</f>
        <v>For each graphic element used as a CAPTCHA or as a test graphic element, does the alternative rendered by assistive technologies make it possible to identify the nature and function of the graphic element?</v>
      </c>
      <c r="F7" s="105" t="s">
        <v>2</v>
      </c>
      <c r="G7" s="106"/>
      <c r="H7" s="104"/>
      <c r="I7" s="107"/>
      <c r="J7" s="108"/>
    </row>
    <row r="8" spans="1:11" ht="22.5">
      <c r="A8" s="101" t="str">
        <f>Criteria!$A7</f>
        <v>Graphic elements</v>
      </c>
      <c r="B8" s="103">
        <v>5</v>
      </c>
      <c r="C8" s="103" t="str">
        <f>Criteria!B7</f>
        <v>1.5</v>
      </c>
      <c r="D8" s="103" t="str">
        <f>Criteria!C7</f>
        <v>A</v>
      </c>
      <c r="E8" s="104" t="str">
        <f>Criteria!D7</f>
        <v>Does each graphic element used as a CAPTCHA have an alternative?</v>
      </c>
      <c r="F8" s="105" t="s">
        <v>2</v>
      </c>
      <c r="G8" s="106"/>
      <c r="H8" s="104"/>
      <c r="I8" s="107"/>
      <c r="J8" s="108"/>
    </row>
    <row r="9" spans="1:11" ht="22.5">
      <c r="A9" s="101" t="str">
        <f>Criteria!$A8</f>
        <v>Graphic elements</v>
      </c>
      <c r="B9" s="103">
        <v>6</v>
      </c>
      <c r="C9" s="103" t="str">
        <f>Criteria!B8</f>
        <v>1.6</v>
      </c>
      <c r="D9" s="103" t="str">
        <f>Criteria!C8</f>
        <v>A</v>
      </c>
      <c r="E9" s="104" t="str">
        <f>Criteria!D8</f>
        <v>Does each graphic element conveying information have, where necessary, a detailed description?</v>
      </c>
      <c r="F9" s="105" t="s">
        <v>2</v>
      </c>
      <c r="G9" s="106"/>
      <c r="H9" s="104"/>
      <c r="I9" s="107"/>
      <c r="J9" s="108"/>
    </row>
    <row r="10" spans="1:11" ht="22.5">
      <c r="A10" s="101" t="str">
        <f>Criteria!$A9</f>
        <v>Graphic elements</v>
      </c>
      <c r="B10" s="103">
        <v>7</v>
      </c>
      <c r="C10" s="103" t="str">
        <f>Criteria!B9</f>
        <v>1.7</v>
      </c>
      <c r="D10" s="103" t="str">
        <f>Criteria!C9</f>
        <v>A</v>
      </c>
      <c r="E10" s="104" t="str">
        <f>Criteria!D9</f>
        <v>For each graphic element conveying information with a detailed description, is this description relevant?</v>
      </c>
      <c r="F10" s="105" t="s">
        <v>2</v>
      </c>
      <c r="G10" s="106"/>
      <c r="H10" s="104"/>
      <c r="I10" s="107"/>
      <c r="J10" s="108"/>
    </row>
    <row r="11" spans="1:11" ht="45">
      <c r="A11" s="101" t="str">
        <f>Criteria!$A10</f>
        <v>Graphic elements</v>
      </c>
      <c r="B11" s="103">
        <v>8</v>
      </c>
      <c r="C11" s="103" t="str">
        <f>Criteria!B10</f>
        <v>1.8</v>
      </c>
      <c r="D11" s="103" t="str">
        <f>Criteria!C10</f>
        <v>AA</v>
      </c>
      <c r="E11" s="104" t="str">
        <f>Criteria!D10</f>
        <v>Each text graphic element conveying information, in the absence of a replacement mechanism, must, if possible, be replaced by styled text. Is this rule respected (excluding special cases)?</v>
      </c>
      <c r="F11" s="105" t="s">
        <v>2</v>
      </c>
      <c r="G11" s="106"/>
      <c r="H11" s="104"/>
      <c r="I11" s="107"/>
      <c r="J11" s="108"/>
    </row>
    <row r="12" spans="1:11" ht="22.5">
      <c r="A12" s="101" t="str">
        <f>Criteria!$A11</f>
        <v>Graphic elements</v>
      </c>
      <c r="B12" s="103">
        <v>9</v>
      </c>
      <c r="C12" s="103" t="str">
        <f>Criteria!B11</f>
        <v>1.9</v>
      </c>
      <c r="D12" s="103" t="str">
        <f>Criteria!C11</f>
        <v>AA</v>
      </c>
      <c r="E12" s="104" t="str">
        <f>Criteria!D11</f>
        <v>Is each graphic element with legend correctly rendered by assistive technologies?</v>
      </c>
      <c r="F12" s="105" t="s">
        <v>2</v>
      </c>
      <c r="G12" s="106"/>
      <c r="H12" s="104"/>
      <c r="I12" s="107"/>
      <c r="J12" s="108"/>
    </row>
    <row r="13" spans="1:11" ht="22.5">
      <c r="A13" s="101" t="str">
        <f>Criteria!$A12</f>
        <v>Colours</v>
      </c>
      <c r="B13" s="103">
        <v>10</v>
      </c>
      <c r="C13" s="103" t="str">
        <f>Criteria!B12</f>
        <v>2.1</v>
      </c>
      <c r="D13" s="103" t="str">
        <f>Criteria!C12</f>
        <v>A</v>
      </c>
      <c r="E13" s="104" t="str">
        <f>Criteria!D12</f>
        <v>On each screen, information must not be provided by colour alone. Is this rule respected?</v>
      </c>
      <c r="F13" s="105" t="s">
        <v>2</v>
      </c>
      <c r="G13" s="106"/>
      <c r="H13" s="104"/>
      <c r="I13" s="107"/>
      <c r="J13" s="108"/>
    </row>
    <row r="14" spans="1:11" ht="33.75">
      <c r="A14" s="101" t="str">
        <f>Criteria!$A13</f>
        <v>Colours</v>
      </c>
      <c r="B14" s="103">
        <v>11</v>
      </c>
      <c r="C14" s="103" t="str">
        <f>Criteria!B13</f>
        <v>2.2</v>
      </c>
      <c r="D14" s="103" t="str">
        <f>Criteria!C13</f>
        <v>AA</v>
      </c>
      <c r="E14" s="104" t="str">
        <f>Criteria!D13</f>
        <v>On each screen, is the contrast between the colour of the text and the colour of its background sufficiently high (excluding special cases)?</v>
      </c>
      <c r="F14" s="105" t="s">
        <v>2</v>
      </c>
      <c r="G14" s="106"/>
      <c r="H14" s="104"/>
      <c r="I14" s="107"/>
      <c r="J14" s="108"/>
    </row>
    <row r="15" spans="1:11" ht="45">
      <c r="A15" s="101" t="str">
        <f>Criteria!$A14</f>
        <v>Colours</v>
      </c>
      <c r="B15" s="103">
        <v>12</v>
      </c>
      <c r="C15" s="103" t="str">
        <f>Criteria!B14</f>
        <v>2.3</v>
      </c>
      <c r="D15" s="103" t="str">
        <f>Criteria!C14</f>
        <v>AA</v>
      </c>
      <c r="E15" s="104" t="str">
        <f>Criteria!D14</f>
        <v>On each screen, are the colours used in the user interface components and the graphic elements conveying information sufficiently contrasted (excluding special cases)?</v>
      </c>
      <c r="F15" s="105" t="s">
        <v>2</v>
      </c>
      <c r="G15" s="106"/>
      <c r="H15" s="104"/>
      <c r="I15" s="107"/>
      <c r="J15" s="108"/>
    </row>
    <row r="16" spans="1:11" ht="33.75">
      <c r="A16" s="101" t="str">
        <f>Criteria!$A15</f>
        <v>Colours</v>
      </c>
      <c r="B16" s="103">
        <v>13</v>
      </c>
      <c r="C16" s="103" t="str">
        <f>Criteria!B15</f>
        <v>2.4</v>
      </c>
      <c r="D16" s="103" t="str">
        <f>Criteria!C15</f>
        <v>AA</v>
      </c>
      <c r="E16" s="104" t="str">
        <f>Criteria!D15</f>
        <v>Is the contrast ratio of each replacement mechanism for displaying a correct contrast ratio sufficiently high?</v>
      </c>
      <c r="F16" s="105" t="s">
        <v>2</v>
      </c>
      <c r="G16" s="106"/>
      <c r="H16" s="104"/>
      <c r="I16" s="107"/>
      <c r="J16" s="108"/>
    </row>
    <row r="17" spans="1:10" ht="33.75">
      <c r="A17" s="101" t="str">
        <f>Criteria!$A16</f>
        <v>Multimedia</v>
      </c>
      <c r="B17" s="103">
        <v>14</v>
      </c>
      <c r="C17" s="103" t="str">
        <f>Criteria!B16</f>
        <v>3.1</v>
      </c>
      <c r="D17" s="103" t="str">
        <f>Criteria!C16</f>
        <v>A</v>
      </c>
      <c r="E17" s="104" t="str">
        <f>Criteria!D16</f>
        <v>Does each pre-recorded audio-only time-based media have, where appropriate, a clearly identifiable adjacent transcript (excluding special cases)?</v>
      </c>
      <c r="F17" s="105" t="s">
        <v>2</v>
      </c>
      <c r="G17" s="106"/>
      <c r="H17" s="104"/>
      <c r="I17" s="107"/>
      <c r="J17" s="108"/>
    </row>
    <row r="18" spans="1:10" ht="33.75">
      <c r="A18" s="101" t="str">
        <f>Criteria!$A17</f>
        <v>Multimedia</v>
      </c>
      <c r="B18" s="103">
        <v>15</v>
      </c>
      <c r="C18" s="103" t="str">
        <f>Criteria!B17</f>
        <v>3.2</v>
      </c>
      <c r="D18" s="103" t="str">
        <f>Criteria!C17</f>
        <v>A</v>
      </c>
      <c r="E18" s="104" t="str">
        <f>Criteria!D17</f>
        <v>For each pre-recorded audio-only time-based media with a transcript, is this transcript relevant (excluding special cases)?</v>
      </c>
      <c r="F18" s="105" t="s">
        <v>2</v>
      </c>
      <c r="G18" s="106"/>
      <c r="H18" s="104"/>
      <c r="I18" s="107"/>
      <c r="J18" s="108"/>
    </row>
    <row r="19" spans="1:10" ht="33.75">
      <c r="A19" s="101" t="str">
        <f>Criteria!$A18</f>
        <v>Multimedia</v>
      </c>
      <c r="B19" s="103">
        <v>16</v>
      </c>
      <c r="C19" s="103" t="str">
        <f>Criteria!B18</f>
        <v>3.3</v>
      </c>
      <c r="D19" s="103" t="str">
        <f>Criteria!C18</f>
        <v>A</v>
      </c>
      <c r="E19" s="104" t="str">
        <f>Criteria!D18</f>
        <v>Does each pre-recorded video-only time-based media have, if necessary, an alternative (excluding special cases)?</v>
      </c>
      <c r="F19" s="105" t="s">
        <v>2</v>
      </c>
      <c r="G19" s="106"/>
      <c r="H19" s="104"/>
      <c r="I19" s="107"/>
      <c r="J19" s="108"/>
    </row>
    <row r="20" spans="1:10" ht="33.75">
      <c r="A20" s="101" t="str">
        <f>Criteria!$A19</f>
        <v>Multimedia</v>
      </c>
      <c r="B20" s="103">
        <v>17</v>
      </c>
      <c r="C20" s="103" t="str">
        <f>Criteria!B19</f>
        <v>3.4</v>
      </c>
      <c r="D20" s="103" t="str">
        <f>Criteria!C19</f>
        <v>A</v>
      </c>
      <c r="E20" s="104" t="str">
        <f>Criteria!D19</f>
        <v>For each pre-recorded video-only time-based media with an alternative, is the alternative relevant (excluding special cases)?</v>
      </c>
      <c r="F20" s="105" t="s">
        <v>2</v>
      </c>
      <c r="G20" s="106"/>
      <c r="H20" s="104"/>
      <c r="I20" s="107"/>
      <c r="J20" s="108"/>
    </row>
    <row r="21" spans="1:10" ht="33.75">
      <c r="A21" s="101" t="str">
        <f>Criteria!$A20</f>
        <v>Multimedia</v>
      </c>
      <c r="B21" s="103">
        <v>18</v>
      </c>
      <c r="C21" s="103" t="str">
        <f>Criteria!B20</f>
        <v>3.5</v>
      </c>
      <c r="D21" s="103" t="str">
        <f>Criteria!C20</f>
        <v>A</v>
      </c>
      <c r="E21" s="104" t="str">
        <f>Criteria!D20</f>
        <v>Does each pre-recorded synchronised time-based media have, if necessary, an alternative (excluding special cases)?</v>
      </c>
      <c r="F21" s="105" t="s">
        <v>2</v>
      </c>
      <c r="G21" s="106"/>
      <c r="H21" s="104"/>
      <c r="I21" s="107"/>
      <c r="J21" s="108"/>
    </row>
    <row r="22" spans="1:10" ht="33.75">
      <c r="A22" s="101" t="str">
        <f>Criteria!$A21</f>
        <v>Multimedia</v>
      </c>
      <c r="B22" s="103">
        <v>19</v>
      </c>
      <c r="C22" s="103" t="str">
        <f>Criteria!B21</f>
        <v>3.6</v>
      </c>
      <c r="D22" s="103" t="str">
        <f>Criteria!C21</f>
        <v>A</v>
      </c>
      <c r="E22" s="104" t="str">
        <f>Criteria!D21</f>
        <v>For each pre-recorded synchronised time-based media with an alternative, is the alternative relevant (excluding special cases)?</v>
      </c>
      <c r="F22" s="105" t="s">
        <v>2</v>
      </c>
      <c r="G22" s="106"/>
      <c r="H22" s="104"/>
      <c r="I22" s="107"/>
      <c r="J22" s="108"/>
    </row>
    <row r="23" spans="1:10" ht="33.75">
      <c r="A23" s="101" t="str">
        <f>Criteria!$A22</f>
        <v>Multimedia</v>
      </c>
      <c r="B23" s="103">
        <v>20</v>
      </c>
      <c r="C23" s="103" t="str">
        <f>Criteria!B22</f>
        <v>3.7</v>
      </c>
      <c r="D23" s="103" t="str">
        <f>Criteria!C22</f>
        <v>A</v>
      </c>
      <c r="E23" s="104" t="str">
        <f>Criteria!D22</f>
        <v>Does each pre-recorded synchronised time-based media have, where appropriate, synchronised captions (excluding special cases)?</v>
      </c>
      <c r="F23" s="105" t="s">
        <v>2</v>
      </c>
      <c r="G23" s="106"/>
      <c r="H23" s="104"/>
      <c r="I23" s="107"/>
      <c r="J23" s="108"/>
    </row>
    <row r="24" spans="1:10" ht="33.75">
      <c r="A24" s="101" t="str">
        <f>Criteria!$A23</f>
        <v>Multimedia</v>
      </c>
      <c r="B24" s="103">
        <v>21</v>
      </c>
      <c r="C24" s="103" t="str">
        <f>Criteria!B23</f>
        <v>3.8</v>
      </c>
      <c r="D24" s="103" t="str">
        <f>Criteria!C23</f>
        <v>A</v>
      </c>
      <c r="E24" s="104" t="str">
        <f>Criteria!D23</f>
        <v>For each pre-recorded synchronised time-based media with synchronised captions, are these relevant?</v>
      </c>
      <c r="F24" s="105" t="s">
        <v>2</v>
      </c>
      <c r="G24" s="106"/>
      <c r="H24" s="104"/>
      <c r="I24" s="107"/>
      <c r="J24" s="108"/>
    </row>
    <row r="25" spans="1:10" ht="45">
      <c r="A25" s="101" t="str">
        <f>Criteria!$A24</f>
        <v>Multimedia</v>
      </c>
      <c r="B25" s="103">
        <v>22</v>
      </c>
      <c r="C25" s="103" t="str">
        <f>Criteria!B24</f>
        <v>3.9</v>
      </c>
      <c r="D25" s="103" t="str">
        <f>Criteria!C24</f>
        <v>AA</v>
      </c>
      <c r="E25" s="104" t="str">
        <f>Criteria!D24</f>
        <v>Does each pre-recorded time-based media (video only or synchronised) have, where appropriate, a synchronised audio description (excluding special cases)?</v>
      </c>
      <c r="F25" s="105" t="s">
        <v>2</v>
      </c>
      <c r="G25" s="106"/>
      <c r="H25" s="104"/>
      <c r="I25" s="107"/>
      <c r="J25" s="108"/>
    </row>
    <row r="26" spans="1:10" ht="33.75">
      <c r="A26" s="101" t="str">
        <f>Criteria!$A25</f>
        <v>Multimedia</v>
      </c>
      <c r="B26" s="103">
        <v>23</v>
      </c>
      <c r="C26" s="103" t="str">
        <f>Criteria!B25</f>
        <v>3.10</v>
      </c>
      <c r="D26" s="103" t="str">
        <f>Criteria!C25</f>
        <v>AA</v>
      </c>
      <c r="E26" s="104" t="str">
        <f>Criteria!D25</f>
        <v>For each pre-recorded video-only or synchronised time-based media with a synchronised audio description, is the description relevant?</v>
      </c>
      <c r="F26" s="105" t="s">
        <v>2</v>
      </c>
      <c r="G26" s="106"/>
      <c r="H26" s="104"/>
      <c r="I26" s="107"/>
      <c r="J26" s="108"/>
    </row>
    <row r="27" spans="1:10" ht="33.75">
      <c r="A27" s="101" t="str">
        <f>Criteria!$A26</f>
        <v>Multimedia</v>
      </c>
      <c r="B27" s="103">
        <v>24</v>
      </c>
      <c r="C27" s="103" t="str">
        <f>Criteria!B26</f>
        <v>3.11</v>
      </c>
      <c r="D27" s="103" t="str">
        <f>Criteria!C26</f>
        <v>A</v>
      </c>
      <c r="E27" s="104" t="str">
        <f>Criteria!D26</f>
        <v>For each pre-recorded time-based media, does the adjacent text content clearly identify the time-based media (excluding special cases)?</v>
      </c>
      <c r="F27" s="105" t="s">
        <v>2</v>
      </c>
      <c r="G27" s="106"/>
      <c r="H27" s="104"/>
      <c r="I27" s="107"/>
      <c r="J27" s="108"/>
    </row>
    <row r="28" spans="1:10" ht="22.5">
      <c r="A28" s="101" t="str">
        <f>Criteria!$A27</f>
        <v>Multimedia</v>
      </c>
      <c r="B28" s="103">
        <v>25</v>
      </c>
      <c r="C28" s="103" t="str">
        <f>Criteria!B27</f>
        <v>3.12</v>
      </c>
      <c r="D28" s="103" t="str">
        <f>Criteria!C27</f>
        <v>A</v>
      </c>
      <c r="E28" s="104" t="str">
        <f>Criteria!D27</f>
        <v>Is each automatically triggered sound sequence controllable by the user?</v>
      </c>
      <c r="F28" s="105" t="s">
        <v>2</v>
      </c>
      <c r="G28" s="106"/>
      <c r="H28" s="104"/>
      <c r="I28" s="107"/>
      <c r="J28" s="108"/>
    </row>
    <row r="29" spans="1:10" ht="22.5">
      <c r="A29" s="101" t="str">
        <f>Criteria!$A28</f>
        <v>Multimedia</v>
      </c>
      <c r="B29" s="103">
        <v>26</v>
      </c>
      <c r="C29" s="103" t="str">
        <f>Criteria!B28</f>
        <v>3.13</v>
      </c>
      <c r="D29" s="103" t="str">
        <f>Criteria!C28</f>
        <v>A</v>
      </c>
      <c r="E29" s="104" t="str">
        <f>Criteria!D28</f>
        <v>Does each time-based media have, where necessary, the viewing control features?</v>
      </c>
      <c r="F29" s="105" t="s">
        <v>2</v>
      </c>
      <c r="G29" s="106"/>
      <c r="H29" s="104"/>
      <c r="I29" s="107"/>
      <c r="J29" s="108"/>
    </row>
    <row r="30" spans="1:10" ht="33.75">
      <c r="A30" s="101" t="str">
        <f>Criteria!$A29</f>
        <v>Multimedia</v>
      </c>
      <c r="B30" s="103">
        <v>27</v>
      </c>
      <c r="C30" s="103" t="str">
        <f>Criteria!B29</f>
        <v>3.14</v>
      </c>
      <c r="D30" s="103" t="str">
        <f>Criteria!C29</f>
        <v>AA</v>
      </c>
      <c r="E30" s="104" t="str">
        <f>Criteria!D29</f>
        <v>For each time-based media, are alternative control features presented at the same level as other primary control features?</v>
      </c>
      <c r="F30" s="105" t="s">
        <v>2</v>
      </c>
      <c r="G30" s="106"/>
      <c r="H30" s="104"/>
      <c r="I30" s="107"/>
      <c r="J30" s="108"/>
    </row>
    <row r="31" spans="1:10" ht="45">
      <c r="A31" s="101" t="str">
        <f>Criteria!$A30</f>
        <v>Multimedia</v>
      </c>
      <c r="B31" s="103">
        <v>28</v>
      </c>
      <c r="C31" s="103" t="str">
        <f>Criteria!B30</f>
        <v>3.15</v>
      </c>
      <c r="D31" s="103" t="str">
        <f>Criteria!C30</f>
        <v>AA</v>
      </c>
      <c r="E31" s="104" t="str">
        <f>Criteria!D30</f>
        <v>For each feature that transmits, converts or records pre-recorded synchronised time-based media that has a captions track, at the end of the process, are the captions correctly preserved?</v>
      </c>
      <c r="F31" s="105" t="s">
        <v>2</v>
      </c>
      <c r="G31" s="106"/>
      <c r="H31" s="104"/>
      <c r="I31" s="107"/>
      <c r="J31" s="108"/>
    </row>
    <row r="32" spans="1:10" ht="56.25">
      <c r="A32" s="101" t="str">
        <f>Criteria!$A31</f>
        <v>Multimedia</v>
      </c>
      <c r="B32" s="103">
        <v>29</v>
      </c>
      <c r="C32" s="103" t="str">
        <f>Criteria!B31</f>
        <v>3.16</v>
      </c>
      <c r="D32" s="103" t="str">
        <f>Criteria!C31</f>
        <v>AA</v>
      </c>
      <c r="E32" s="104" t="str">
        <f>Criteria!D31</f>
        <v>For each feature that transmits, converts or records a time-based media pre-recorded with a synchronised audio description, at the end of the process, is the audio description correctly preserved?</v>
      </c>
      <c r="F32" s="105" t="s">
        <v>2</v>
      </c>
      <c r="G32" s="106"/>
      <c r="H32" s="104"/>
      <c r="I32" s="107"/>
      <c r="J32" s="108"/>
    </row>
    <row r="33" spans="1:10" ht="33.75">
      <c r="A33" s="101" t="str">
        <f>Criteria!$A32</f>
        <v>Multimedia</v>
      </c>
      <c r="B33" s="103">
        <v>30</v>
      </c>
      <c r="C33" s="103" t="str">
        <f>Criteria!B32</f>
        <v>3.17</v>
      </c>
      <c r="D33" s="103" t="str">
        <f>Criteria!C32</f>
        <v>AA</v>
      </c>
      <c r="E33" s="104" t="str">
        <f>Criteria!D32</f>
        <v>For each pre-recorded time-based media, is the presentation of captions controllable by the user (excluding special cases)?</v>
      </c>
      <c r="F33" s="105" t="s">
        <v>2</v>
      </c>
      <c r="G33" s="106"/>
      <c r="H33" s="104"/>
      <c r="I33" s="107"/>
      <c r="J33" s="108"/>
    </row>
    <row r="34" spans="1:10" ht="33.75">
      <c r="A34" s="101" t="str">
        <f>Criteria!$A33</f>
        <v>Multimedia</v>
      </c>
      <c r="B34" s="103">
        <v>31</v>
      </c>
      <c r="C34" s="103" t="str">
        <f>Criteria!B33</f>
        <v>3.18</v>
      </c>
      <c r="D34" s="103" t="str">
        <f>Criteria!C33</f>
        <v>AA</v>
      </c>
      <c r="E34" s="104" t="str">
        <f>Criteria!D33</f>
        <v>For each pre-recorded synchronised time-based media that has synchronised subtitles, can these be, if necessary, vocalised (excluding special cases)?</v>
      </c>
      <c r="F34" s="105" t="s">
        <v>2</v>
      </c>
      <c r="G34" s="106"/>
      <c r="H34" s="104"/>
      <c r="I34" s="107"/>
      <c r="J34" s="108"/>
    </row>
    <row r="35" spans="1:10">
      <c r="A35" s="101" t="str">
        <f>Criteria!$A34</f>
        <v>Tables</v>
      </c>
      <c r="B35" s="103">
        <v>32</v>
      </c>
      <c r="C35" s="103" t="str">
        <f>Criteria!B34</f>
        <v>4.1</v>
      </c>
      <c r="D35" s="103" t="str">
        <f>Criteria!C34</f>
        <v>A</v>
      </c>
      <c r="E35" s="104" t="str">
        <f>Criteria!D34</f>
        <v>Does each complex data table have a summary?</v>
      </c>
      <c r="F35" s="105" t="s">
        <v>2</v>
      </c>
      <c r="G35" s="106"/>
      <c r="H35" s="104"/>
      <c r="I35" s="107"/>
      <c r="J35" s="108"/>
    </row>
    <row r="36" spans="1:10" ht="22.5">
      <c r="A36" s="101" t="str">
        <f>Criteria!$A35</f>
        <v>Tables</v>
      </c>
      <c r="B36" s="103">
        <v>33</v>
      </c>
      <c r="C36" s="103" t="str">
        <f>Criteria!B35</f>
        <v>4.2</v>
      </c>
      <c r="D36" s="103" t="str">
        <f>Criteria!C35</f>
        <v>A</v>
      </c>
      <c r="E36" s="104" t="str">
        <f>Criteria!D35</f>
        <v>For each complex data table with a summary, is the summary relevant?</v>
      </c>
      <c r="F36" s="105" t="s">
        <v>2</v>
      </c>
      <c r="G36" s="106"/>
      <c r="H36" s="104"/>
      <c r="I36" s="107"/>
      <c r="J36" s="108"/>
    </row>
    <row r="37" spans="1:10">
      <c r="A37" s="101" t="str">
        <f>Criteria!$A36</f>
        <v>Tables</v>
      </c>
      <c r="B37" s="103">
        <v>34</v>
      </c>
      <c r="C37" s="103" t="str">
        <f>Criteria!B36</f>
        <v>4.3</v>
      </c>
      <c r="D37" s="103" t="str">
        <f>Criteria!C36</f>
        <v>A</v>
      </c>
      <c r="E37" s="104" t="str">
        <f>Criteria!D36</f>
        <v>Does each data table have a title?</v>
      </c>
      <c r="F37" s="105" t="s">
        <v>2</v>
      </c>
      <c r="G37" s="106"/>
      <c r="H37" s="104"/>
      <c r="I37" s="107"/>
      <c r="J37" s="108"/>
    </row>
    <row r="38" spans="1:10">
      <c r="A38" s="101" t="str">
        <f>Criteria!$A37</f>
        <v>Tables</v>
      </c>
      <c r="B38" s="103">
        <v>35</v>
      </c>
      <c r="C38" s="103" t="str">
        <f>Criteria!B37</f>
        <v>4.4</v>
      </c>
      <c r="D38" s="103" t="str">
        <f>Criteria!C37</f>
        <v>A</v>
      </c>
      <c r="E38" s="104" t="str">
        <f>Criteria!D37</f>
        <v>For each data table with a title, is the title relevant?</v>
      </c>
      <c r="F38" s="105" t="s">
        <v>2</v>
      </c>
      <c r="G38" s="106"/>
      <c r="H38" s="104"/>
      <c r="I38" s="107"/>
      <c r="J38" s="108"/>
    </row>
    <row r="39" spans="1:10" ht="22.5">
      <c r="A39" s="101" t="str">
        <f>Criteria!$A38</f>
        <v>Tables</v>
      </c>
      <c r="B39" s="103">
        <v>36</v>
      </c>
      <c r="C39" s="103" t="str">
        <f>Criteria!B38</f>
        <v>4.5</v>
      </c>
      <c r="D39" s="103" t="str">
        <f>Criteria!C38</f>
        <v>A</v>
      </c>
      <c r="E39" s="104" t="str">
        <f>Criteria!D38</f>
        <v>For each data table, are the row and column headings correctly linked to the data cells?</v>
      </c>
      <c r="F39" s="105" t="s">
        <v>2</v>
      </c>
      <c r="G39" s="106"/>
      <c r="H39" s="104"/>
      <c r="I39" s="107"/>
      <c r="J39" s="108"/>
    </row>
    <row r="40" spans="1:10" ht="33.75">
      <c r="A40" s="101" t="str">
        <f>Criteria!$A39</f>
        <v>Interactive components</v>
      </c>
      <c r="B40" s="103">
        <v>37</v>
      </c>
      <c r="C40" s="103" t="str">
        <f>Criteria!B39</f>
        <v>5.1</v>
      </c>
      <c r="D40" s="103" t="str">
        <f>Criteria!C39</f>
        <v>A</v>
      </c>
      <c r="E40" s="104" t="str">
        <f>Criteria!D39</f>
        <v>Is each user interface component, if necessary, compatible with assistive technologies (excluding special cases)?</v>
      </c>
      <c r="F40" s="105" t="s">
        <v>2</v>
      </c>
      <c r="G40" s="106"/>
      <c r="H40" s="104"/>
      <c r="I40" s="107"/>
      <c r="J40" s="108"/>
    </row>
    <row r="41" spans="1:10" ht="56.25" customHeight="1">
      <c r="A41" s="101" t="str">
        <f>Criteria!$A40</f>
        <v>Interactive components</v>
      </c>
      <c r="B41" s="103">
        <v>38</v>
      </c>
      <c r="C41" s="103" t="str">
        <f>Criteria!B40</f>
        <v>5.2</v>
      </c>
      <c r="D41" s="103" t="str">
        <f>Criteria!C40</f>
        <v>A</v>
      </c>
      <c r="E41" s="104" t="str">
        <f>Criteria!D40</f>
        <v>Is every user interface component accessible and operable by keyboard and any pointing device (excluding special cases)?</v>
      </c>
      <c r="F41" s="105" t="s">
        <v>2</v>
      </c>
      <c r="G41" s="106"/>
      <c r="H41" s="104"/>
      <c r="I41" s="107"/>
      <c r="J41" s="108"/>
    </row>
    <row r="42" spans="1:10" ht="22.5">
      <c r="A42" s="101" t="str">
        <f>Criteria!$A41</f>
        <v>Interactive components</v>
      </c>
      <c r="B42" s="103">
        <v>39</v>
      </c>
      <c r="C42" s="103" t="str">
        <f>Criteria!B41</f>
        <v>5.3</v>
      </c>
      <c r="D42" s="103" t="str">
        <f>Criteria!C41</f>
        <v>A</v>
      </c>
      <c r="E42" s="104" t="str">
        <f>Criteria!D41</f>
        <v>Does each context change meet one of these conditions?</v>
      </c>
      <c r="F42" s="105" t="s">
        <v>2</v>
      </c>
      <c r="G42" s="106"/>
      <c r="H42" s="104"/>
      <c r="I42" s="107"/>
      <c r="J42" s="108"/>
    </row>
    <row r="43" spans="1:10" ht="22.5">
      <c r="A43" s="101" t="str">
        <f>Criteria!$A42</f>
        <v>Interactive components</v>
      </c>
      <c r="B43" s="103">
        <v>40</v>
      </c>
      <c r="C43" s="103" t="str">
        <f>Criteria!B42</f>
        <v>5.4</v>
      </c>
      <c r="D43" s="103" t="str">
        <f>Criteria!C42</f>
        <v>AA</v>
      </c>
      <c r="E43" s="104" t="str">
        <f>Criteria!D42</f>
        <v>On each screen, are the status messages correctly rendered by assistive technologies?</v>
      </c>
      <c r="F43" s="105" t="s">
        <v>2</v>
      </c>
      <c r="G43" s="106"/>
      <c r="H43" s="104"/>
      <c r="I43" s="109"/>
      <c r="J43" s="108"/>
    </row>
    <row r="44" spans="1:10" ht="22.5">
      <c r="A44" s="101" t="str">
        <f>Criteria!$A43</f>
        <v>Interactive components</v>
      </c>
      <c r="B44" s="103">
        <v>41</v>
      </c>
      <c r="C44" s="103" t="str">
        <f>Criteria!B43</f>
        <v>5.5</v>
      </c>
      <c r="D44" s="103" t="str">
        <f>Criteria!C43</f>
        <v>A</v>
      </c>
      <c r="E44" s="104" t="str">
        <f>Criteria!D43</f>
        <v>Is each state of a toggle control presented to the user perceptible?</v>
      </c>
      <c r="F44" s="105" t="s">
        <v>2</v>
      </c>
      <c r="G44" s="106"/>
      <c r="H44" s="104"/>
      <c r="I44" s="107"/>
      <c r="J44" s="108"/>
    </row>
    <row r="45" spans="1:10" ht="22.5">
      <c r="A45" s="101" t="str">
        <f>Criteria!$A44</f>
        <v>Mandatory elements</v>
      </c>
      <c r="B45" s="103">
        <v>42</v>
      </c>
      <c r="C45" s="103" t="str">
        <f>Criteria!B44</f>
        <v>6.1</v>
      </c>
      <c r="D45" s="103" t="str">
        <f>Criteria!C44</f>
        <v>A</v>
      </c>
      <c r="E45" s="104" t="str">
        <f>Criteria!D44</f>
        <v>On each screen, are texts rendered by assistive technologies in the main language of the screen?</v>
      </c>
      <c r="F45" s="105" t="s">
        <v>2</v>
      </c>
      <c r="G45" s="106"/>
      <c r="H45" s="104"/>
      <c r="I45" s="107"/>
      <c r="J45" s="108"/>
    </row>
    <row r="46" spans="1:10" ht="33.75">
      <c r="A46" s="101" t="str">
        <f>Criteria!$A45</f>
        <v>Mandatory elements</v>
      </c>
      <c r="B46" s="103">
        <v>43</v>
      </c>
      <c r="C46" s="103" t="str">
        <f>Criteria!B45</f>
        <v>6.2</v>
      </c>
      <c r="D46" s="103" t="str">
        <f>Criteria!C45</f>
        <v>A</v>
      </c>
      <c r="E46" s="104" t="str">
        <f>Criteria!D45</f>
        <v>On each screen, interface elements must not be used only for layout purposes. Is this rule respected?</v>
      </c>
      <c r="F46" s="105" t="s">
        <v>2</v>
      </c>
      <c r="G46" s="106"/>
      <c r="H46" s="104"/>
      <c r="I46" s="107"/>
      <c r="J46" s="108"/>
    </row>
    <row r="47" spans="1:10" ht="22.5">
      <c r="A47" s="101" t="str">
        <f>Criteria!$A46</f>
        <v>Information structure</v>
      </c>
      <c r="B47" s="103">
        <v>44</v>
      </c>
      <c r="C47" s="103" t="str">
        <f>Criteria!B46</f>
        <v>7.1</v>
      </c>
      <c r="D47" s="103" t="str">
        <f>Criteria!C46</f>
        <v>A</v>
      </c>
      <c r="E47" s="104" t="str">
        <f>Criteria!D46</f>
        <v>On each screen, is the information structured by the appropriate use of headings?</v>
      </c>
      <c r="F47" s="105" t="s">
        <v>2</v>
      </c>
      <c r="G47" s="106"/>
      <c r="H47" s="104"/>
      <c r="I47" s="107"/>
      <c r="J47" s="108"/>
    </row>
    <row r="48" spans="1:10" ht="22.5">
      <c r="A48" s="101" t="str">
        <f>Criteria!$A47</f>
        <v>Information structure</v>
      </c>
      <c r="B48" s="103">
        <v>45</v>
      </c>
      <c r="C48" s="103" t="str">
        <f>Criteria!B47</f>
        <v>7.2</v>
      </c>
      <c r="D48" s="103" t="str">
        <f>Criteria!C47</f>
        <v>A</v>
      </c>
      <c r="E48" s="104" t="str">
        <f>Criteria!D47</f>
        <v>On each screen, is each list correctly structured?</v>
      </c>
      <c r="F48" s="105" t="s">
        <v>2</v>
      </c>
      <c r="G48" s="106"/>
      <c r="H48" s="104"/>
      <c r="I48" s="107"/>
      <c r="J48" s="108"/>
    </row>
    <row r="49" spans="1:10" ht="55.35" customHeight="1">
      <c r="A49" s="101" t="str">
        <f>Criteria!$A48</f>
        <v>Presentation</v>
      </c>
      <c r="B49" s="103">
        <v>46</v>
      </c>
      <c r="C49" s="103" t="str">
        <f>Criteria!B48</f>
        <v>8.1</v>
      </c>
      <c r="D49" s="103" t="str">
        <f>Criteria!C48</f>
        <v>A</v>
      </c>
      <c r="E49" s="104" t="str">
        <f>Criteria!D48</f>
        <v>On each screen, is the visible content carrying information accessible to assistive technologies?</v>
      </c>
      <c r="F49" s="105" t="s">
        <v>2</v>
      </c>
      <c r="G49" s="106"/>
      <c r="H49" s="104"/>
      <c r="I49" s="107"/>
      <c r="J49" s="108"/>
    </row>
    <row r="50" spans="1:10" ht="55.35" customHeight="1">
      <c r="A50" s="101" t="str">
        <f>Criteria!$A49</f>
        <v>Presentation</v>
      </c>
      <c r="B50" s="103">
        <v>47</v>
      </c>
      <c r="C50" s="103" t="str">
        <f>Criteria!B49</f>
        <v>8.2</v>
      </c>
      <c r="D50" s="103" t="str">
        <f>Criteria!C49</f>
        <v>AA</v>
      </c>
      <c r="E50" s="104" t="str">
        <f>Criteria!D49</f>
        <v>On each screen, can the user increase the font size by at least 200% (excluding special cases)?</v>
      </c>
      <c r="F50" s="105" t="s">
        <v>2</v>
      </c>
      <c r="G50" s="106"/>
      <c r="H50" s="104"/>
      <c r="I50" s="107"/>
      <c r="J50" s="108"/>
    </row>
    <row r="51" spans="1:10" ht="55.35" customHeight="1">
      <c r="A51" s="101" t="str">
        <f>Criteria!$A50</f>
        <v>Presentation</v>
      </c>
      <c r="B51" s="103">
        <v>48</v>
      </c>
      <c r="C51" s="103" t="str">
        <f>Criteria!B50</f>
        <v>8.3</v>
      </c>
      <c r="D51" s="103" t="str">
        <f>Criteria!C50</f>
        <v>A</v>
      </c>
      <c r="E51" s="104" t="str">
        <f>Criteria!D50</f>
        <v>On each screen, does each component in a text environment whose nature is not obvious have a contrast ratio greater than or equal to 3:1 in relation to the surrounding text?</v>
      </c>
      <c r="F51" s="105" t="s">
        <v>2</v>
      </c>
      <c r="G51" s="106"/>
      <c r="H51" s="104"/>
      <c r="I51" s="107"/>
      <c r="J51" s="108"/>
    </row>
    <row r="52" spans="1:10" ht="45">
      <c r="A52" s="101" t="str">
        <f>Criteria!$A51</f>
        <v>Presentation</v>
      </c>
      <c r="B52" s="103">
        <v>49</v>
      </c>
      <c r="C52" s="103" t="str">
        <f>Criteria!B51</f>
        <v>8.4</v>
      </c>
      <c r="D52" s="103" t="str">
        <f>Criteria!C51</f>
        <v>A</v>
      </c>
      <c r="E52" s="104" t="str">
        <f>Criteria!D51</f>
        <v>On each screen, for each component in a text environment whose nature is not obvious, is there an indication other than colour to indicate when focused and hovered with the mouse?</v>
      </c>
      <c r="F52" s="105" t="s">
        <v>2</v>
      </c>
      <c r="G52" s="106"/>
      <c r="H52" s="104"/>
      <c r="I52" s="107"/>
      <c r="J52" s="108"/>
    </row>
    <row r="53" spans="1:10" ht="55.35" customHeight="1">
      <c r="A53" s="101" t="str">
        <f>Criteria!$A52</f>
        <v>Presentation</v>
      </c>
      <c r="B53" s="103">
        <v>50</v>
      </c>
      <c r="C53" s="103" t="str">
        <f>Criteria!B52</f>
        <v>8.5</v>
      </c>
      <c r="D53" s="103" t="str">
        <f>Criteria!C52</f>
        <v>A</v>
      </c>
      <c r="E53" s="104" t="str">
        <f>Criteria!D52</f>
        <v>On each screen, for each element receiving the focus, is the focus visible?</v>
      </c>
      <c r="F53" s="105" t="s">
        <v>2</v>
      </c>
      <c r="G53" s="106"/>
      <c r="H53" s="104"/>
      <c r="I53" s="107"/>
      <c r="J53" s="108"/>
    </row>
    <row r="54" spans="1:10" ht="55.35" customHeight="1">
      <c r="A54" s="101" t="str">
        <f>Criteria!$A53</f>
        <v>Presentation</v>
      </c>
      <c r="B54" s="103">
        <v>51</v>
      </c>
      <c r="C54" s="103" t="str">
        <f>Criteria!B53</f>
        <v>8.6</v>
      </c>
      <c r="D54" s="103" t="str">
        <f>Criteria!C53</f>
        <v>A</v>
      </c>
      <c r="E54" s="104" t="str">
        <f>Criteria!D53</f>
        <v>On each screen, information must not be conveyed solely by shape, size or location. Is this rule respected?</v>
      </c>
      <c r="F54" s="105" t="s">
        <v>2</v>
      </c>
      <c r="G54" s="106"/>
      <c r="H54" s="104"/>
      <c r="I54" s="107"/>
      <c r="J54" s="108"/>
    </row>
    <row r="55" spans="1:10" ht="55.35" customHeight="1">
      <c r="A55" s="101" t="str">
        <f>Criteria!$A54</f>
        <v>Presentation</v>
      </c>
      <c r="B55" s="103">
        <v>52</v>
      </c>
      <c r="C55" s="103" t="str">
        <f>Criteria!B54</f>
        <v>8.7</v>
      </c>
      <c r="D55" s="103" t="str">
        <f>Criteria!C54</f>
        <v>AA</v>
      </c>
      <c r="E55" s="104" t="str">
        <f>Criteria!D54</f>
        <v>On each screen, is the additional content that appears when the focus is set or when a user interface component is hovered over controllable by the user (excluding special cases)?</v>
      </c>
      <c r="F55" s="105" t="s">
        <v>2</v>
      </c>
      <c r="G55" s="106"/>
      <c r="H55" s="104"/>
      <c r="I55" s="107"/>
      <c r="J55" s="108"/>
    </row>
    <row r="56" spans="1:10" ht="55.35" customHeight="1">
      <c r="A56" s="101" t="str">
        <f>Criteria!$A55</f>
        <v>Forms</v>
      </c>
      <c r="B56" s="103">
        <v>53</v>
      </c>
      <c r="C56" s="103" t="str">
        <f>Criteria!B55</f>
        <v>9.1</v>
      </c>
      <c r="D56" s="103" t="str">
        <f>Criteria!C55</f>
        <v>A</v>
      </c>
      <c r="E56" s="104" t="str">
        <f>Criteria!D55</f>
        <v>Does each form field have a visible label?</v>
      </c>
      <c r="F56" s="105" t="s">
        <v>2</v>
      </c>
      <c r="G56" s="106"/>
      <c r="H56" s="104"/>
      <c r="I56" s="107"/>
      <c r="J56" s="108"/>
    </row>
    <row r="57" spans="1:10" ht="55.35" customHeight="1">
      <c r="A57" s="101" t="str">
        <f>Criteria!$A56</f>
        <v>Forms</v>
      </c>
      <c r="B57" s="103">
        <v>54</v>
      </c>
      <c r="C57" s="103" t="str">
        <f>Criteria!B56</f>
        <v>9.2</v>
      </c>
      <c r="D57" s="103" t="str">
        <f>Criteria!C56</f>
        <v>A</v>
      </c>
      <c r="E57" s="104" t="str">
        <f>Criteria!D56</f>
        <v>Does each form field have a label that is accessible to assistive technologies?</v>
      </c>
      <c r="F57" s="105" t="s">
        <v>2</v>
      </c>
      <c r="G57" s="106"/>
      <c r="H57" s="104"/>
      <c r="I57" s="107"/>
      <c r="J57" s="108"/>
    </row>
    <row r="58" spans="1:10">
      <c r="A58" s="101" t="str">
        <f>Criteria!$A57</f>
        <v>Forms</v>
      </c>
      <c r="B58" s="103">
        <v>55</v>
      </c>
      <c r="C58" s="103" t="str">
        <f>Criteria!B57</f>
        <v>9.3</v>
      </c>
      <c r="D58" s="103" t="str">
        <f>Criteria!C57</f>
        <v>A</v>
      </c>
      <c r="E58" s="104" t="str">
        <f>Criteria!D57</f>
        <v>Is each label associated with a form field relevant?</v>
      </c>
      <c r="F58" s="105" t="s">
        <v>2</v>
      </c>
      <c r="G58" s="106"/>
      <c r="H58" s="104"/>
      <c r="I58" s="107"/>
      <c r="J58" s="108"/>
    </row>
    <row r="59" spans="1:10" ht="22.5">
      <c r="A59" s="101" t="str">
        <f>Criteria!$A58</f>
        <v>Forms</v>
      </c>
      <c r="B59" s="103">
        <v>56</v>
      </c>
      <c r="C59" s="103" t="str">
        <f>Criteria!B58</f>
        <v>9.4</v>
      </c>
      <c r="D59" s="103" t="str">
        <f>Criteria!C58</f>
        <v>A</v>
      </c>
      <c r="E59" s="104" t="str">
        <f>Criteria!D58</f>
        <v>Are each field label and its associated field located next to each other?</v>
      </c>
      <c r="F59" s="105" t="s">
        <v>2</v>
      </c>
      <c r="G59" s="106"/>
      <c r="H59" s="104"/>
      <c r="I59" s="107"/>
      <c r="J59" s="108"/>
    </row>
    <row r="60" spans="1:10" ht="55.35" customHeight="1">
      <c r="A60" s="101" t="str">
        <f>Criteria!$A59</f>
        <v>Forms</v>
      </c>
      <c r="B60" s="103">
        <v>57</v>
      </c>
      <c r="C60" s="103" t="str">
        <f>Criteria!B59</f>
        <v>9.5</v>
      </c>
      <c r="D60" s="103" t="str">
        <f>Criteria!C59</f>
        <v>A</v>
      </c>
      <c r="E60" s="104" t="str">
        <f>Criteria!D59</f>
        <v>In each form, is the label of each button relevant?</v>
      </c>
      <c r="F60" s="105" t="s">
        <v>2</v>
      </c>
      <c r="G60" s="106"/>
      <c r="H60" s="104"/>
      <c r="I60" s="107"/>
      <c r="J60" s="108"/>
    </row>
    <row r="61" spans="1:10" ht="55.35" customHeight="1">
      <c r="A61" s="101" t="str">
        <f>Criteria!$A60</f>
        <v>Forms</v>
      </c>
      <c r="B61" s="103">
        <v>58</v>
      </c>
      <c r="C61" s="103" t="str">
        <f>Criteria!B60</f>
        <v>9.6</v>
      </c>
      <c r="D61" s="103" t="str">
        <f>Criteria!C60</f>
        <v>A</v>
      </c>
      <c r="E61" s="104" t="str">
        <f>Criteria!D60</f>
        <v>In each form, are the related form controls identified, if necessary?</v>
      </c>
      <c r="F61" s="105" t="s">
        <v>2</v>
      </c>
      <c r="G61" s="106"/>
      <c r="H61" s="104"/>
      <c r="I61" s="107"/>
      <c r="J61" s="108"/>
    </row>
    <row r="62" spans="1:10" ht="22.5">
      <c r="A62" s="101" t="str">
        <f>Criteria!$A61</f>
        <v>Forms</v>
      </c>
      <c r="B62" s="103">
        <v>59</v>
      </c>
      <c r="C62" s="103" t="str">
        <f>Criteria!B61</f>
        <v>9.7</v>
      </c>
      <c r="D62" s="103" t="str">
        <f>Criteria!C61</f>
        <v>A</v>
      </c>
      <c r="E62" s="104" t="str">
        <f>Criteria!D61</f>
        <v>Are the mandatory form fields correctly identified (excluding special cases)?</v>
      </c>
      <c r="F62" s="105" t="s">
        <v>2</v>
      </c>
      <c r="G62" s="106"/>
      <c r="H62" s="104"/>
      <c r="I62" s="107"/>
      <c r="J62" s="108"/>
    </row>
    <row r="63" spans="1:10" ht="22.5">
      <c r="A63" s="101" t="str">
        <f>Criteria!$A62</f>
        <v>Forms</v>
      </c>
      <c r="B63" s="103">
        <v>60</v>
      </c>
      <c r="C63" s="103" t="str">
        <f>Criteria!B62</f>
        <v>9.8</v>
      </c>
      <c r="D63" s="103" t="str">
        <f>Criteria!C62</f>
        <v>A</v>
      </c>
      <c r="E63" s="104" t="str">
        <f>Criteria!D62</f>
        <v>For each mandatory form field, is the expected data type and/or format available?</v>
      </c>
      <c r="F63" s="105" t="s">
        <v>2</v>
      </c>
      <c r="G63" s="106"/>
      <c r="H63" s="104"/>
      <c r="I63" s="107"/>
      <c r="J63" s="108"/>
    </row>
    <row r="64" spans="1:10">
      <c r="A64" s="101" t="str">
        <f>Criteria!$A63</f>
        <v>Forms</v>
      </c>
      <c r="B64" s="103">
        <v>61</v>
      </c>
      <c r="C64" s="103" t="str">
        <f>Criteria!B63</f>
        <v>9.9</v>
      </c>
      <c r="D64" s="103" t="str">
        <f>Criteria!C63</f>
        <v>A</v>
      </c>
      <c r="E64" s="104" t="str">
        <f>Criteria!D63</f>
        <v>In each form, are input errors accessible?</v>
      </c>
      <c r="F64" s="105" t="s">
        <v>2</v>
      </c>
      <c r="G64" s="106"/>
      <c r="H64" s="104"/>
      <c r="I64" s="107"/>
      <c r="J64" s="108"/>
    </row>
    <row r="65" spans="1:10" ht="33.75">
      <c r="A65" s="101" t="str">
        <f>Criteria!$A64</f>
        <v>Forms</v>
      </c>
      <c r="B65" s="103">
        <v>62</v>
      </c>
      <c r="C65" s="103" t="str">
        <f>Criteria!B64</f>
        <v>9.10</v>
      </c>
      <c r="D65" s="103" t="str">
        <f>Criteria!C64</f>
        <v>AA</v>
      </c>
      <c r="E65" s="104" t="str">
        <f>Criteria!D64</f>
        <v>In each form, is the error management accompanied, if necessary, by suggestions of expected data types, formats or values?</v>
      </c>
      <c r="F65" s="105" t="s">
        <v>2</v>
      </c>
      <c r="G65" s="106"/>
      <c r="H65" s="104"/>
      <c r="I65" s="107"/>
      <c r="J65" s="108"/>
    </row>
    <row r="66" spans="1:10" ht="55.35" customHeight="1">
      <c r="A66" s="101" t="str">
        <f>Criteria!$A65</f>
        <v>Forms</v>
      </c>
      <c r="B66" s="103">
        <v>63</v>
      </c>
      <c r="C66" s="103" t="str">
        <f>Criteria!B65</f>
        <v>9.11</v>
      </c>
      <c r="D66" s="103" t="str">
        <f>Criteria!C65</f>
        <v>AA</v>
      </c>
      <c r="E66" s="104" t="str">
        <f>Criteria!D65</f>
        <v>For each form that modifies or deletes data, or transmits answers to a test or examination, or whose validation has financial or legal consequences, can the data entered be modified, updated or rendered by the user?</v>
      </c>
      <c r="F66" s="105" t="s">
        <v>2</v>
      </c>
      <c r="G66" s="106"/>
      <c r="H66" s="104"/>
      <c r="I66" s="107"/>
      <c r="J66" s="108"/>
    </row>
    <row r="67" spans="1:10" ht="55.35" customHeight="1">
      <c r="A67" s="101" t="str">
        <f>Criteria!$A66</f>
        <v>Forms</v>
      </c>
      <c r="B67" s="103">
        <v>64</v>
      </c>
      <c r="C67" s="103" t="str">
        <f>Criteria!B66</f>
        <v>9.12</v>
      </c>
      <c r="D67" s="103" t="str">
        <f>Criteria!C66</f>
        <v>AA</v>
      </c>
      <c r="E67" s="104" t="str">
        <f>Criteria!D66</f>
        <v>For each field that expects personal user data, is input facilitated?</v>
      </c>
      <c r="F67" s="105" t="s">
        <v>2</v>
      </c>
      <c r="G67" s="106"/>
      <c r="H67" s="104"/>
      <c r="I67" s="107"/>
      <c r="J67" s="108"/>
    </row>
    <row r="68" spans="1:10" ht="55.35" customHeight="1">
      <c r="A68" s="101" t="str">
        <f>Criteria!$A67</f>
        <v>Navigation</v>
      </c>
      <c r="B68" s="103">
        <v>65</v>
      </c>
      <c r="C68" s="103" t="str">
        <f>Criteria!B67</f>
        <v>10.1</v>
      </c>
      <c r="D68" s="103" t="str">
        <f>Criteria!C67</f>
        <v>A</v>
      </c>
      <c r="E68" s="104" t="str">
        <f>Criteria!D67</f>
        <v>On each screen, is the navigation sequence consistent?</v>
      </c>
      <c r="F68" s="105" t="s">
        <v>2</v>
      </c>
      <c r="G68" s="106"/>
      <c r="H68" s="104"/>
      <c r="I68" s="107"/>
      <c r="J68" s="108"/>
    </row>
    <row r="69" spans="1:10" ht="22.5">
      <c r="A69" s="101" t="str">
        <f>Criteria!$A68</f>
        <v>Navigation</v>
      </c>
      <c r="B69" s="103">
        <v>66</v>
      </c>
      <c r="C69" s="103" t="str">
        <f>Criteria!B68</f>
        <v>10.2</v>
      </c>
      <c r="D69" s="103" t="str">
        <f>Criteria!C68</f>
        <v>A</v>
      </c>
      <c r="E69" s="104" t="str">
        <f>Criteria!D68</f>
        <v>On each screen, is the reading sequence by assistive technologies consistent?</v>
      </c>
      <c r="F69" s="105" t="s">
        <v>2</v>
      </c>
      <c r="G69" s="106"/>
      <c r="H69" s="104"/>
      <c r="I69" s="107"/>
      <c r="J69" s="108"/>
    </row>
    <row r="70" spans="1:10" ht="76.5" customHeight="1">
      <c r="A70" s="101" t="str">
        <f>Criteria!$A69</f>
        <v>Navigation</v>
      </c>
      <c r="B70" s="103">
        <v>67</v>
      </c>
      <c r="C70" s="103" t="str">
        <f>Criteria!B69</f>
        <v>10.3</v>
      </c>
      <c r="D70" s="103" t="str">
        <f>Criteria!C69</f>
        <v>A</v>
      </c>
      <c r="E70" s="104" t="str">
        <f>Criteria!D69</f>
        <v>On each screen, the navigation must not contain any keyboard traps. Is this rule respected?</v>
      </c>
      <c r="F70" s="105" t="s">
        <v>2</v>
      </c>
      <c r="G70" s="106"/>
      <c r="H70" s="104"/>
      <c r="I70" s="107"/>
      <c r="J70" s="108"/>
    </row>
    <row r="71" spans="1:10" ht="33.75">
      <c r="A71" s="101" t="str">
        <f>Criteria!$A70</f>
        <v>Navigation</v>
      </c>
      <c r="B71" s="103">
        <v>68</v>
      </c>
      <c r="C71" s="103" t="str">
        <f>Criteria!B70</f>
        <v>10.4</v>
      </c>
      <c r="D71" s="103" t="str">
        <f>Criteria!C70</f>
        <v>A</v>
      </c>
      <c r="E71" s="104" t="str">
        <f>Criteria!D70</f>
        <v>On each screen, are keyboard shortcuts using only one key (upper or lower case letter, punctuation, number or symbol) controllable by the user?</v>
      </c>
      <c r="F71" s="105" t="s">
        <v>2</v>
      </c>
      <c r="G71" s="106"/>
      <c r="H71" s="104"/>
      <c r="I71" s="107"/>
      <c r="J71" s="108"/>
    </row>
    <row r="72" spans="1:10" ht="33.75">
      <c r="A72" s="101" t="str">
        <f>Criteria!$A71</f>
        <v>Consultation</v>
      </c>
      <c r="B72" s="103">
        <v>69</v>
      </c>
      <c r="C72" s="103" t="str">
        <f>Criteria!B71</f>
        <v>11.1</v>
      </c>
      <c r="D72" s="103" t="str">
        <f>Criteria!C71</f>
        <v>A</v>
      </c>
      <c r="E72" s="104" t="str">
        <f>Criteria!D71</f>
        <v>For each screen, does the user have control over each time limit modifying content (excluding special cases)?</v>
      </c>
      <c r="F72" s="105" t="s">
        <v>2</v>
      </c>
      <c r="G72" s="106"/>
      <c r="H72" s="104"/>
      <c r="I72" s="107"/>
      <c r="J72" s="108"/>
    </row>
    <row r="73" spans="1:10" ht="55.35" customHeight="1">
      <c r="A73" s="101" t="str">
        <f>Criteria!$A72</f>
        <v>Consultation</v>
      </c>
      <c r="B73" s="103">
        <v>70</v>
      </c>
      <c r="C73" s="103" t="str">
        <f>Criteria!B72</f>
        <v>11.2</v>
      </c>
      <c r="D73" s="103" t="str">
        <f>Criteria!C72</f>
        <v>A</v>
      </c>
      <c r="E73" s="104" t="str">
        <f>Criteria!D72</f>
        <v>For each screen, can each process limiting the time of a session be stopped or deleted (excluding special cases)?</v>
      </c>
      <c r="F73" s="105" t="s">
        <v>2</v>
      </c>
      <c r="G73" s="106"/>
      <c r="H73" s="104"/>
      <c r="I73" s="107"/>
      <c r="J73" s="108"/>
    </row>
    <row r="74" spans="1:10" ht="55.35" customHeight="1">
      <c r="A74" s="101" t="str">
        <f>Criteria!$A73</f>
        <v>Consultation</v>
      </c>
      <c r="B74" s="103">
        <v>71</v>
      </c>
      <c r="C74" s="103" t="str">
        <f>Criteria!B73</f>
        <v>11.3</v>
      </c>
      <c r="D74" s="103" t="str">
        <f>Criteria!C73</f>
        <v>A</v>
      </c>
      <c r="E74" s="104" t="str">
        <f>Criteria!D73</f>
        <v>On each screen, does each office document available for download have, if necessary, an accessible version (excluding special cases)?</v>
      </c>
      <c r="F74" s="105" t="s">
        <v>2</v>
      </c>
      <c r="G74" s="106"/>
      <c r="H74" s="104"/>
      <c r="I74" s="107"/>
      <c r="J74" s="108"/>
    </row>
    <row r="75" spans="1:10" ht="55.35" customHeight="1">
      <c r="A75" s="101" t="str">
        <f>Criteria!$A74</f>
        <v>Consultation</v>
      </c>
      <c r="B75" s="103">
        <v>72</v>
      </c>
      <c r="C75" s="103" t="str">
        <f>Criteria!B74</f>
        <v>11.4</v>
      </c>
      <c r="D75" s="103" t="str">
        <f>Criteria!C74</f>
        <v>A</v>
      </c>
      <c r="E75" s="104" t="str">
        <f>Criteria!D74</f>
        <v>For each office document with an accessible version, does this version offer the same information (excluding special cases)?</v>
      </c>
      <c r="F75" s="105" t="s">
        <v>2</v>
      </c>
      <c r="G75" s="106"/>
      <c r="H75" s="104"/>
      <c r="I75" s="107"/>
      <c r="J75" s="108"/>
    </row>
    <row r="76" spans="1:10" ht="55.35" customHeight="1">
      <c r="A76" s="101" t="str">
        <f>Criteria!$A75</f>
        <v>Consultation</v>
      </c>
      <c r="B76" s="103">
        <v>73</v>
      </c>
      <c r="C76" s="103" t="str">
        <f>Criteria!B75</f>
        <v>11.5</v>
      </c>
      <c r="D76" s="103" t="str">
        <f>Criteria!C75</f>
        <v>A</v>
      </c>
      <c r="E76" s="104" t="str">
        <f>Criteria!D75</f>
        <v>On each screen, does each cryptic content (ASCII art, emoticon, cryptic syntax) have an alternative?</v>
      </c>
      <c r="F76" s="105" t="s">
        <v>2</v>
      </c>
      <c r="G76" s="106"/>
      <c r="H76" s="104"/>
      <c r="I76" s="107"/>
      <c r="J76" s="108"/>
    </row>
    <row r="77" spans="1:10" ht="33.75">
      <c r="A77" s="101" t="str">
        <f>Criteria!$A76</f>
        <v>Consultation</v>
      </c>
      <c r="B77" s="103">
        <v>74</v>
      </c>
      <c r="C77" s="103" t="str">
        <f>Criteria!B76</f>
        <v>11.6</v>
      </c>
      <c r="D77" s="103" t="str">
        <f>Criteria!C76</f>
        <v>A</v>
      </c>
      <c r="E77" s="104" t="str">
        <f>Criteria!D76</f>
        <v>On each screen, for each cryptic content (ASCII art, emoticon, cryptic syntax) having an alternative, is this alternative relevant?</v>
      </c>
      <c r="F77" s="105" t="s">
        <v>2</v>
      </c>
      <c r="G77" s="106"/>
      <c r="H77" s="104"/>
      <c r="I77" s="107"/>
      <c r="J77" s="108"/>
    </row>
    <row r="78" spans="1:10" ht="22.5">
      <c r="A78" s="101" t="str">
        <f>Criteria!$A77</f>
        <v>Consultation</v>
      </c>
      <c r="B78" s="103">
        <v>75</v>
      </c>
      <c r="C78" s="103" t="str">
        <f>Criteria!B77</f>
        <v>11.7</v>
      </c>
      <c r="D78" s="103" t="str">
        <f>Criteria!C77</f>
        <v>A</v>
      </c>
      <c r="E78" s="104" t="str">
        <f>Criteria!D77</f>
        <v>On each screen, are sudden change in brightness or blinking effects used correctly?</v>
      </c>
      <c r="F78" s="105" t="s">
        <v>2</v>
      </c>
      <c r="G78" s="106"/>
      <c r="H78" s="104"/>
      <c r="I78" s="107"/>
      <c r="J78" s="108"/>
    </row>
    <row r="79" spans="1:10" ht="55.35" customHeight="1">
      <c r="A79" s="101" t="str">
        <f>Criteria!$A78</f>
        <v>Consultation</v>
      </c>
      <c r="B79" s="103">
        <v>76</v>
      </c>
      <c r="C79" s="103" t="str">
        <f>Criteria!B78</f>
        <v>11.8</v>
      </c>
      <c r="D79" s="103" t="str">
        <f>Criteria!C78</f>
        <v>A</v>
      </c>
      <c r="E79" s="104" t="str">
        <f>Criteria!D78</f>
        <v>On each screen, is each moving or blinking content controllable by the user?</v>
      </c>
      <c r="F79" s="105" t="s">
        <v>2</v>
      </c>
      <c r="G79" s="106"/>
      <c r="H79" s="104"/>
      <c r="I79" s="107"/>
      <c r="J79" s="108"/>
    </row>
    <row r="80" spans="1:10" ht="55.35" customHeight="1">
      <c r="A80" s="101" t="str">
        <f>Criteria!$A79</f>
        <v>Consultation</v>
      </c>
      <c r="B80" s="103">
        <v>77</v>
      </c>
      <c r="C80" s="103" t="str">
        <f>Criteria!B79</f>
        <v>11.9</v>
      </c>
      <c r="D80" s="103" t="str">
        <f>Criteria!C79</f>
        <v>AA</v>
      </c>
      <c r="E80" s="104" t="str">
        <f>Criteria!D79</f>
        <v>On each screen, is the content offered viewable regardless of screen orientation (portrait or landscape) (excluding special cases)?</v>
      </c>
      <c r="F80" s="105" t="s">
        <v>2</v>
      </c>
      <c r="G80" s="106"/>
      <c r="H80" s="104"/>
      <c r="I80" s="107"/>
      <c r="J80" s="108"/>
    </row>
    <row r="81" spans="1:10" ht="55.35" customHeight="1">
      <c r="A81" s="101" t="str">
        <f>Criteria!$A80</f>
        <v>Consultation</v>
      </c>
      <c r="B81" s="103">
        <v>78</v>
      </c>
      <c r="C81" s="103" t="str">
        <f>Criteria!B80</f>
        <v>11.10</v>
      </c>
      <c r="D81" s="103" t="str">
        <f>Criteria!C80</f>
        <v>A</v>
      </c>
      <c r="E81" s="104" t="str">
        <f>Criteria!D80</f>
        <v>On each screen, are the features that can be activated using a complex gesture able to be activated using a simple gesture (excluding special cases)?</v>
      </c>
      <c r="F81" s="105" t="s">
        <v>2</v>
      </c>
      <c r="G81" s="106"/>
      <c r="H81" s="104"/>
      <c r="I81" s="107"/>
      <c r="J81" s="108"/>
    </row>
    <row r="82" spans="1:10" ht="55.35" customHeight="1">
      <c r="A82" s="101" t="str">
        <f>Criteria!$A81</f>
        <v>Consultation</v>
      </c>
      <c r="B82" s="103">
        <v>79</v>
      </c>
      <c r="C82" s="103" t="str">
        <f>Criteria!B81</f>
        <v>11.11</v>
      </c>
      <c r="D82" s="103" t="str">
        <f>Criteria!C81</f>
        <v>A</v>
      </c>
      <c r="E82" s="104" t="str">
        <f>Criteria!D81</f>
        <v>On each screen, are the features that can be activated by performing simultaneous actions activated by means of a single action? Is this rule respected (excluding special cases)?</v>
      </c>
      <c r="F82" s="105" t="s">
        <v>2</v>
      </c>
      <c r="G82" s="106"/>
      <c r="H82" s="104"/>
      <c r="I82" s="107"/>
      <c r="J82" s="108"/>
    </row>
    <row r="83" spans="1:10" ht="55.35" customHeight="1">
      <c r="A83" s="101" t="str">
        <f>Criteria!$A82</f>
        <v>Consultation</v>
      </c>
      <c r="B83" s="103">
        <v>80</v>
      </c>
      <c r="C83" s="103" t="str">
        <f>Criteria!B82</f>
        <v>11.12</v>
      </c>
      <c r="D83" s="103" t="str">
        <f>Criteria!C82</f>
        <v>A</v>
      </c>
      <c r="E83" s="104" t="str">
        <f>Criteria!D82</f>
        <v>On each screen, can actions triggered by a pointing device on a single point on the screen be cancelled (excluding special cases)?</v>
      </c>
      <c r="F83" s="105" t="s">
        <v>2</v>
      </c>
      <c r="G83" s="106"/>
      <c r="H83" s="104"/>
      <c r="I83" s="107"/>
      <c r="J83" s="108"/>
    </row>
    <row r="84" spans="1:10" ht="55.35" customHeight="1">
      <c r="A84" s="101" t="str">
        <f>Criteria!$A83</f>
        <v>Consultation</v>
      </c>
      <c r="B84" s="103">
        <v>81</v>
      </c>
      <c r="C84" s="103" t="str">
        <f>Criteria!B83</f>
        <v>11.13</v>
      </c>
      <c r="D84" s="103" t="str">
        <f>Criteria!C83</f>
        <v>A</v>
      </c>
      <c r="E84" s="104" t="str">
        <f>Criteria!D83</f>
        <v>On each screen, can the features involving movement from or to the device be satisfied in an alternative way (excluding special cases)?</v>
      </c>
      <c r="F84" s="105" t="s">
        <v>2</v>
      </c>
      <c r="G84" s="106"/>
      <c r="H84" s="104"/>
      <c r="I84" s="107"/>
      <c r="J84" s="108"/>
    </row>
    <row r="85" spans="1:10" ht="55.35" customHeight="1">
      <c r="A85" s="101" t="str">
        <f>Criteria!$A84</f>
        <v>Consultation</v>
      </c>
      <c r="B85" s="103">
        <v>82</v>
      </c>
      <c r="C85" s="103" t="str">
        <f>Criteria!B84</f>
        <v>11.14</v>
      </c>
      <c r="D85" s="103" t="str">
        <f>Criteria!C84</f>
        <v>AA</v>
      </c>
      <c r="E85" s="104" t="str">
        <f>Criteria!D84</f>
        <v>For each document conversion feature, is the accessibility information available in the source document retained in the destination document (excluding special cases)?</v>
      </c>
      <c r="F85" s="105" t="s">
        <v>2</v>
      </c>
      <c r="G85" s="106"/>
      <c r="H85" s="104"/>
      <c r="I85" s="107"/>
      <c r="J85" s="108"/>
    </row>
    <row r="86" spans="1:10" ht="55.35" customHeight="1">
      <c r="A86" s="101" t="str">
        <f>Criteria!$A85</f>
        <v>Consultation</v>
      </c>
      <c r="B86" s="103">
        <v>83</v>
      </c>
      <c r="C86" s="103" t="str">
        <f>Criteria!B85</f>
        <v>11.15</v>
      </c>
      <c r="D86" s="103" t="str">
        <f>Criteria!C85</f>
        <v>A</v>
      </c>
      <c r="E86" s="104" t="str">
        <f>Criteria!D85</f>
        <v>Is an alternative method available for each identification or control functionality of the application that relies on the use of biological characteristics of the user?</v>
      </c>
      <c r="F86" s="105" t="s">
        <v>2</v>
      </c>
      <c r="G86" s="106"/>
      <c r="H86" s="104"/>
      <c r="I86" s="107"/>
      <c r="J86" s="108"/>
    </row>
    <row r="87" spans="1:10" ht="55.35" customHeight="1">
      <c r="A87" s="101" t="str">
        <f>Criteria!$A86</f>
        <v>Consultation</v>
      </c>
      <c r="B87" s="103">
        <v>84</v>
      </c>
      <c r="C87" s="103" t="str">
        <f>Criteria!B86</f>
        <v>11.16</v>
      </c>
      <c r="D87" s="103" t="str">
        <f>Criteria!C86</f>
        <v>A</v>
      </c>
      <c r="E87" s="104" t="str">
        <f>Criteria!D86</f>
        <v>For each application that incorporates key repeat functionality, is the repeat adjustable (excluding special cases)?</v>
      </c>
      <c r="F87" s="105" t="s">
        <v>2</v>
      </c>
      <c r="G87" s="106"/>
      <c r="H87" s="104"/>
      <c r="I87" s="107"/>
      <c r="J87" s="108"/>
    </row>
    <row r="88" spans="1:10" ht="55.35" customHeight="1">
      <c r="A88" s="101" t="str">
        <f>Criteria!$A87</f>
        <v>Documentation and accessibility features</v>
      </c>
      <c r="B88" s="103">
        <v>85</v>
      </c>
      <c r="C88" s="103" t="str">
        <f>Criteria!B87</f>
        <v>12.1</v>
      </c>
      <c r="D88" s="103" t="str">
        <f>Criteria!C87</f>
        <v>AA</v>
      </c>
      <c r="E88" s="104" t="str">
        <f>Criteria!D87</f>
        <v>Does the application documentation describe the accessibility features of the application and their use?</v>
      </c>
      <c r="F88" s="105" t="s">
        <v>2</v>
      </c>
      <c r="G88" s="106"/>
      <c r="H88" s="104"/>
      <c r="I88" s="107"/>
      <c r="J88" s="108"/>
    </row>
    <row r="89" spans="1:10" ht="55.35" customHeight="1">
      <c r="A89" s="101" t="str">
        <f>Criteria!$A88</f>
        <v>Documentation and accessibility features</v>
      </c>
      <c r="B89" s="103">
        <v>86</v>
      </c>
      <c r="C89" s="103" t="str">
        <f>Criteria!B88</f>
        <v>12.2</v>
      </c>
      <c r="D89" s="103" t="str">
        <f>Criteria!C88</f>
        <v>A</v>
      </c>
      <c r="E89" s="104" t="str">
        <f>Criteria!D88</f>
        <v>For each accessibility feature described in the documentation, the entire path that enables it to be activated meets the accessibility needs of the users who require it. Is this rule respected (excluding special cases)?</v>
      </c>
      <c r="F89" s="105" t="s">
        <v>2</v>
      </c>
      <c r="G89" s="106"/>
      <c r="H89" s="104"/>
      <c r="I89" s="107"/>
      <c r="J89" s="108"/>
    </row>
    <row r="90" spans="1:10" ht="55.35" customHeight="1">
      <c r="A90" s="101" t="str">
        <f>Criteria!$A89</f>
        <v>Documentation and accessibility features</v>
      </c>
      <c r="B90" s="103">
        <v>87</v>
      </c>
      <c r="C90" s="103" t="str">
        <f>Criteria!B89</f>
        <v>12.3</v>
      </c>
      <c r="D90" s="103" t="str">
        <f>Criteria!C89</f>
        <v>A</v>
      </c>
      <c r="E90" s="104" t="str">
        <f>Criteria!D89</f>
        <v>The application does not interfere with the accessibility features of the platform. Is this rule respected?</v>
      </c>
      <c r="F90" s="105" t="s">
        <v>2</v>
      </c>
      <c r="G90" s="106"/>
      <c r="H90" s="104"/>
      <c r="I90" s="107"/>
      <c r="J90" s="108"/>
    </row>
    <row r="91" spans="1:10" ht="55.35" customHeight="1">
      <c r="A91" s="101" t="str">
        <f>Criteria!$A90</f>
        <v>Documentation and accessibility features</v>
      </c>
      <c r="B91" s="103">
        <v>88</v>
      </c>
      <c r="C91" s="103" t="str">
        <f>Criteria!B90</f>
        <v>12.4</v>
      </c>
      <c r="D91" s="103" t="str">
        <f>Criteria!C90</f>
        <v>A</v>
      </c>
      <c r="E91" s="104" t="str">
        <f>Criteria!D90</f>
        <v>Is the application documentation accessible?</v>
      </c>
      <c r="F91" s="105" t="s">
        <v>2</v>
      </c>
      <c r="G91" s="106"/>
      <c r="H91" s="104"/>
      <c r="I91" s="107"/>
      <c r="J91" s="108"/>
    </row>
    <row r="92" spans="1:10" ht="55.35" customHeight="1">
      <c r="A92" s="101" t="str">
        <f>Criteria!$A91</f>
        <v>Editing tools</v>
      </c>
      <c r="B92" s="103">
        <v>89</v>
      </c>
      <c r="C92" s="103" t="str">
        <f>Criteria!B91</f>
        <v>13.1</v>
      </c>
      <c r="D92" s="103" t="str">
        <f>Criteria!C91</f>
        <v>A</v>
      </c>
      <c r="E92" s="104" t="str">
        <f>Criteria!D91</f>
        <v>Can the editing tool be used to define the accessibility information required to create compliant content?</v>
      </c>
      <c r="F92" s="105" t="s">
        <v>2</v>
      </c>
      <c r="G92" s="106"/>
      <c r="H92" s="104"/>
      <c r="I92" s="107"/>
      <c r="J92" s="108"/>
    </row>
    <row r="93" spans="1:10" ht="22.5">
      <c r="A93" s="101" t="str">
        <f>Criteria!$A92</f>
        <v>Editing tools</v>
      </c>
      <c r="B93" s="103">
        <v>90</v>
      </c>
      <c r="C93" s="103" t="str">
        <f>Criteria!B92</f>
        <v>13.2</v>
      </c>
      <c r="D93" s="103" t="str">
        <f>Criteria!C92</f>
        <v>A</v>
      </c>
      <c r="E93" s="104" t="str">
        <f>Criteria!D92</f>
        <v>Does the editing tool provide help with creating accessible content?</v>
      </c>
      <c r="F93" s="105" t="s">
        <v>2</v>
      </c>
      <c r="G93" s="106"/>
      <c r="H93" s="104"/>
      <c r="I93" s="107"/>
      <c r="J93" s="108"/>
    </row>
    <row r="94" spans="1:10" ht="55.35" customHeight="1">
      <c r="A94" s="101" t="str">
        <f>Criteria!$A93</f>
        <v>Editing tools</v>
      </c>
      <c r="B94" s="103">
        <v>91</v>
      </c>
      <c r="C94" s="103" t="str">
        <f>Criteria!B93</f>
        <v>13.3</v>
      </c>
      <c r="D94" s="103" t="str">
        <f>Criteria!C93</f>
        <v>A</v>
      </c>
      <c r="E94" s="104" t="str">
        <f>Criteria!D93</f>
        <v>Is the content generated by each content transformation accessible (excluding special cases)?</v>
      </c>
      <c r="F94" s="105" t="s">
        <v>2</v>
      </c>
      <c r="G94" s="106"/>
      <c r="H94" s="104"/>
      <c r="I94" s="107"/>
      <c r="J94" s="108"/>
    </row>
    <row r="95" spans="1:10" ht="55.35" customHeight="1">
      <c r="A95" s="101" t="str">
        <f>Criteria!$A94</f>
        <v>Editing tools</v>
      </c>
      <c r="B95" s="103">
        <v>92</v>
      </c>
      <c r="C95" s="103" t="str">
        <f>Criteria!B94</f>
        <v>13.4</v>
      </c>
      <c r="D95" s="103" t="str">
        <f>Criteria!C94</f>
        <v>AA</v>
      </c>
      <c r="E95" s="104" t="str">
        <f>Criteria!D94</f>
        <v>For each accessibility error identified by an automatic or semi-automatic accessibility test, does the editing tool provide suggestions for repair?</v>
      </c>
      <c r="F95" s="105" t="s">
        <v>2</v>
      </c>
      <c r="G95" s="106"/>
      <c r="H95" s="104"/>
      <c r="I95" s="107"/>
      <c r="J95" s="108"/>
    </row>
    <row r="96" spans="1:10" ht="55.35" customHeight="1">
      <c r="A96" s="101" t="str">
        <f>Criteria!$A95</f>
        <v>Editing tools</v>
      </c>
      <c r="B96" s="103">
        <v>93</v>
      </c>
      <c r="C96" s="103" t="str">
        <f>Criteria!B95</f>
        <v>13.5</v>
      </c>
      <c r="D96" s="103" t="str">
        <f>Criteria!C95</f>
        <v>A</v>
      </c>
      <c r="E96" s="104" t="str">
        <f>Criteria!D95</f>
        <v>For each set of templates, at least one template meets the requirements of the RAWeb. Is this rule respected?</v>
      </c>
      <c r="F96" s="105" t="s">
        <v>2</v>
      </c>
      <c r="G96" s="106"/>
      <c r="H96" s="104"/>
      <c r="I96" s="107"/>
      <c r="J96" s="108"/>
    </row>
    <row r="97" spans="1:10" ht="22.5">
      <c r="A97" s="101" t="str">
        <f>Criteria!$A96</f>
        <v>Editing tools</v>
      </c>
      <c r="B97" s="103">
        <v>94</v>
      </c>
      <c r="C97" s="103" t="str">
        <f>Criteria!B96</f>
        <v>13.6</v>
      </c>
      <c r="D97" s="103" t="str">
        <f>Criteria!C96</f>
        <v>A</v>
      </c>
      <c r="E97" s="104" t="str">
        <f>Criteria!D96</f>
        <v>Is each template that enables the RAWeb requirements to be met clearly identifiable?</v>
      </c>
      <c r="F97" s="105" t="s">
        <v>2</v>
      </c>
      <c r="G97" s="106"/>
      <c r="H97" s="104"/>
      <c r="I97" s="107"/>
      <c r="J97" s="108"/>
    </row>
    <row r="98" spans="1:10" ht="33.75">
      <c r="A98" s="101" t="str">
        <f>Criteria!$A97</f>
        <v>Support services</v>
      </c>
      <c r="B98" s="103">
        <v>95</v>
      </c>
      <c r="C98" s="103" t="str">
        <f>Criteria!B97</f>
        <v>14.1</v>
      </c>
      <c r="D98" s="103" t="str">
        <f>Criteria!C97</f>
        <v>AA</v>
      </c>
      <c r="E98" s="104" t="str">
        <f>Criteria!D97</f>
        <v>Does each support service provide information relating to the accessibility features of the application described in the documentation?</v>
      </c>
      <c r="F98" s="105" t="s">
        <v>2</v>
      </c>
      <c r="G98" s="106"/>
      <c r="H98" s="104"/>
      <c r="I98" s="107"/>
      <c r="J98" s="108"/>
    </row>
    <row r="99" spans="1:10" ht="33.75">
      <c r="A99" s="101" t="str">
        <f>Criteria!$A98</f>
        <v>Support services</v>
      </c>
      <c r="B99" s="103">
        <v>96</v>
      </c>
      <c r="C99" s="103" t="str">
        <f>Criteria!B98</f>
        <v>14.2</v>
      </c>
      <c r="D99" s="103" t="str">
        <f>Criteria!C98</f>
        <v>A</v>
      </c>
      <c r="E99" s="104" t="str">
        <f>Criteria!D98</f>
        <v>The support service meets the communication needs of people with disabilities directly or through a relay service. Is this rule respected?</v>
      </c>
      <c r="F99" s="105" t="s">
        <v>2</v>
      </c>
      <c r="G99" s="106"/>
      <c r="H99" s="104"/>
      <c r="I99" s="107"/>
      <c r="J99" s="108"/>
    </row>
    <row r="100" spans="1:10" ht="45">
      <c r="A100" s="101" t="str">
        <f>Criteria!$A99</f>
        <v>Real-time communication</v>
      </c>
      <c r="B100" s="103">
        <v>97</v>
      </c>
      <c r="C100" s="103" t="str">
        <f>Criteria!B99</f>
        <v>15.1</v>
      </c>
      <c r="D100" s="103" t="str">
        <f>Criteria!C99</f>
        <v>A</v>
      </c>
      <c r="E100" s="104" t="str">
        <f>Criteria!D99</f>
        <v>For each two-way voice communication application, is the application capable of encoding and decoding this communication with a frequency range whose upper limit is at least 7,000 Hz?</v>
      </c>
      <c r="F100" s="105" t="s">
        <v>2</v>
      </c>
      <c r="G100" s="106"/>
      <c r="H100" s="104"/>
      <c r="I100" s="107"/>
      <c r="J100" s="108"/>
    </row>
    <row r="101" spans="1:10" ht="33.75">
      <c r="A101" s="101" t="str">
        <f>Criteria!$A100</f>
        <v>Real-time communication</v>
      </c>
      <c r="B101" s="103">
        <v>98</v>
      </c>
      <c r="C101" s="103" t="str">
        <f>Criteria!B100</f>
        <v>15.2</v>
      </c>
      <c r="D101" s="103" t="str">
        <f>Criteria!C100</f>
        <v>A</v>
      </c>
      <c r="E101" s="104" t="str">
        <f>Criteria!D100</f>
        <v>Does each application that supports two-way voice communication have real-time text communication functionality?</v>
      </c>
      <c r="F101" s="105" t="s">
        <v>2</v>
      </c>
      <c r="G101" s="106"/>
      <c r="H101" s="104"/>
      <c r="I101" s="107"/>
      <c r="J101" s="108"/>
    </row>
    <row r="102" spans="1:10" ht="33.75">
      <c r="A102" s="101" t="str">
        <f>Criteria!$A101</f>
        <v>Real-time communication</v>
      </c>
      <c r="B102" s="103">
        <v>99</v>
      </c>
      <c r="C102" s="103" t="str">
        <f>Criteria!B101</f>
        <v>15.3</v>
      </c>
      <c r="D102" s="103" t="str">
        <f>Criteria!C101</f>
        <v>A</v>
      </c>
      <c r="E102" s="104" t="str">
        <f>Criteria!D101</f>
        <v>For each application that allows two-way voice communication and real-time text, are both modes usable simultaneously?</v>
      </c>
      <c r="F102" s="105" t="s">
        <v>2</v>
      </c>
      <c r="G102" s="106"/>
      <c r="H102" s="104"/>
      <c r="I102" s="107"/>
      <c r="J102" s="108"/>
    </row>
    <row r="103" spans="1:10" ht="33.75">
      <c r="A103" s="101" t="str">
        <f>Criteria!$A102</f>
        <v>Real-time communication</v>
      </c>
      <c r="B103" s="103">
        <v>100</v>
      </c>
      <c r="C103" s="103" t="str">
        <f>Criteria!B102</f>
        <v>15.4</v>
      </c>
      <c r="D103" s="103" t="str">
        <f>Criteria!C102</f>
        <v>A</v>
      </c>
      <c r="E103" s="104" t="str">
        <f>Criteria!D102</f>
        <v>For each real-time text communication functionality, can the messages be identified (excluding special cases)?</v>
      </c>
      <c r="F103" s="105" t="s">
        <v>2</v>
      </c>
      <c r="G103" s="106"/>
      <c r="H103" s="104"/>
      <c r="I103" s="107"/>
      <c r="J103" s="108"/>
    </row>
    <row r="104" spans="1:10" ht="22.5">
      <c r="A104" s="101" t="str">
        <f>Criteria!$A103</f>
        <v>Real-time communication</v>
      </c>
      <c r="B104" s="103">
        <v>101</v>
      </c>
      <c r="C104" s="103" t="str">
        <f>Criteria!B103</f>
        <v>15.5</v>
      </c>
      <c r="D104" s="103" t="str">
        <f>Criteria!C103</f>
        <v>A</v>
      </c>
      <c r="E104" s="104" t="str">
        <f>Criteria!D103</f>
        <v>For each two-way voice communication application, is a visual indicator of oral activity present?</v>
      </c>
      <c r="F104" s="105" t="s">
        <v>2</v>
      </c>
      <c r="G104" s="106"/>
      <c r="H104" s="104"/>
      <c r="I104" s="107"/>
      <c r="J104" s="108"/>
    </row>
    <row r="105" spans="1:10" ht="45">
      <c r="A105" s="101" t="str">
        <f>Criteria!$A104</f>
        <v>Real-time communication</v>
      </c>
      <c r="B105" s="103">
        <v>102</v>
      </c>
      <c r="C105" s="103" t="str">
        <f>Criteria!B104</f>
        <v>15.6</v>
      </c>
      <c r="D105" s="103" t="str">
        <f>Criteria!C104</f>
        <v>A</v>
      </c>
      <c r="E105" s="104" t="str">
        <f>Criteria!D104</f>
        <v>Does each real-time text communication application that can interact with other real-time text communication applications comply with the interoperability rules in force?</v>
      </c>
      <c r="F105" s="105" t="s">
        <v>2</v>
      </c>
      <c r="G105" s="106"/>
      <c r="H105" s="104"/>
      <c r="I105" s="107"/>
      <c r="J105" s="108"/>
    </row>
    <row r="106" spans="1:10" ht="45">
      <c r="A106" s="101" t="str">
        <f>Criteria!$A105</f>
        <v>Real-time communication</v>
      </c>
      <c r="B106" s="103">
        <v>103</v>
      </c>
      <c r="C106" s="103" t="str">
        <f>Criteria!B105</f>
        <v>15.7</v>
      </c>
      <c r="D106" s="103" t="str">
        <f>Criteria!C105</f>
        <v>AA</v>
      </c>
      <c r="E106" s="104" t="str">
        <f>Criteria!D105</f>
        <v>For each application that supports real-time text (RTT) communication, the transmission delay for each input unit is 500ms or less. Is this rule respected?</v>
      </c>
      <c r="F106" s="105" t="s">
        <v>2</v>
      </c>
      <c r="G106" s="106"/>
      <c r="H106" s="104"/>
      <c r="I106" s="107"/>
      <c r="J106" s="108"/>
    </row>
    <row r="107" spans="1:10" ht="22.5">
      <c r="A107" s="101" t="str">
        <f>Criteria!$A106</f>
        <v>Real-time communication</v>
      </c>
      <c r="B107" s="103">
        <v>104</v>
      </c>
      <c r="C107" s="103" t="str">
        <f>Criteria!B106</f>
        <v>15.8</v>
      </c>
      <c r="D107" s="103" t="str">
        <f>Criteria!C106</f>
        <v>A</v>
      </c>
      <c r="E107" s="104" t="str">
        <f>Criteria!D106</f>
        <v>For each telecommunication application, is the identification of the party initiating a call accessible?</v>
      </c>
      <c r="F107" s="105" t="s">
        <v>2</v>
      </c>
      <c r="G107" s="106"/>
      <c r="H107" s="104"/>
      <c r="I107" s="107"/>
      <c r="J107" s="108"/>
    </row>
    <row r="108" spans="1:10" ht="55.35" customHeight="1">
      <c r="A108" s="101" t="str">
        <f>Criteria!$A107</f>
        <v>Real-time communication</v>
      </c>
      <c r="B108" s="103">
        <v>105</v>
      </c>
      <c r="C108" s="103" t="str">
        <f>Criteria!B107</f>
        <v>15.9</v>
      </c>
      <c r="D108" s="103" t="str">
        <f>Criteria!C107</f>
        <v>A</v>
      </c>
      <c r="E108" s="104" t="str">
        <f>Criteria!D107</f>
        <v>For each two-way voice communication application that provides caller identification, is there a way to present this identification for sign language users?</v>
      </c>
      <c r="F108" s="105" t="s">
        <v>2</v>
      </c>
      <c r="G108" s="106"/>
      <c r="H108" s="104"/>
      <c r="I108" s="107"/>
      <c r="J108" s="108"/>
    </row>
    <row r="109" spans="1:10" ht="33.75">
      <c r="A109" s="101" t="str">
        <f>Criteria!$A108</f>
        <v>Real-time communication</v>
      </c>
      <c r="B109" s="103">
        <v>106</v>
      </c>
      <c r="C109" s="103" t="str">
        <f>Criteria!B108</f>
        <v>15.10</v>
      </c>
      <c r="D109" s="103" t="str">
        <f>Criteria!C108</f>
        <v>A</v>
      </c>
      <c r="E109" s="104" t="str">
        <f>Criteria!D108</f>
        <v>For each two-way voice communication application that has voice-based services, are these services usable without the need to listen or speak?</v>
      </c>
      <c r="F109" s="105" t="s">
        <v>2</v>
      </c>
      <c r="G109" s="106"/>
      <c r="H109" s="104"/>
      <c r="I109" s="107"/>
      <c r="J109" s="108"/>
    </row>
    <row r="110" spans="1:10" ht="33.75">
      <c r="A110" s="101" t="str">
        <f>Criteria!$A109</f>
        <v>Real-time communication</v>
      </c>
      <c r="B110" s="103">
        <v>107</v>
      </c>
      <c r="C110" s="103" t="str">
        <f>Criteria!B109</f>
        <v>15.11</v>
      </c>
      <c r="D110" s="103" t="str">
        <f>Criteria!C109</f>
        <v>AA</v>
      </c>
      <c r="E110" s="104" t="str">
        <f>Criteria!D109</f>
        <v>For each two-way voice communication application that has real-time video, is the quality of the video sufficient?</v>
      </c>
      <c r="F110" s="105" t="s">
        <v>2</v>
      </c>
    </row>
  </sheetData>
  <autoFilter ref="A3:M158" xr:uid="{00000000-0009-0000-0000-00000C000000}"/>
  <mergeCells count="4">
    <mergeCell ref="A1:D1"/>
    <mergeCell ref="A2:D2"/>
    <mergeCell ref="E1:I1"/>
    <mergeCell ref="E2:I2"/>
  </mergeCells>
  <conditionalFormatting sqref="G4:G109">
    <cfRule type="cellIs" dxfId="125" priority="9" operator="equal">
      <formula>"D"</formula>
    </cfRule>
  </conditionalFormatting>
  <conditionalFormatting sqref="F4">
    <cfRule type="cellIs" dxfId="124" priority="5" operator="equal">
      <formula>"c"</formula>
    </cfRule>
    <cfRule type="cellIs" dxfId="123" priority="6" operator="equal">
      <formula>"nc"</formula>
    </cfRule>
    <cfRule type="cellIs" dxfId="122" priority="7" operator="equal">
      <formula>"na"</formula>
    </cfRule>
    <cfRule type="cellIs" dxfId="121" priority="8" operator="equal">
      <formula>"nt"</formula>
    </cfRule>
  </conditionalFormatting>
  <conditionalFormatting sqref="F5:F110">
    <cfRule type="cellIs" dxfId="120" priority="1" operator="equal">
      <formula>"c"</formula>
    </cfRule>
    <cfRule type="cellIs" dxfId="119" priority="2" operator="equal">
      <formula>"nc"</formula>
    </cfRule>
    <cfRule type="cellIs" dxfId="118" priority="3" operator="equal">
      <formula>"na"</formula>
    </cfRule>
    <cfRule type="cellIs" dxfId="117" priority="4" operator="equal">
      <formula>"nt"</formula>
    </cfRule>
  </conditionalFormatting>
  <pageMargins left="0.7" right="0.7" top="0.75" bottom="0.75" header="0.3" footer="0.3"/>
  <pageSetup paperSize="9" orientation="landscape" horizontalDpi="4294967293" verticalDpi="4294967293"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0000000}">
          <x14:formula1>
            <xm:f>CalculationBase!$AH$7:$AH$10</xm:f>
          </x14:formula1>
          <xm:sqref>F4:F110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110"/>
  <sheetViews>
    <sheetView zoomScale="115" zoomScaleNormal="115" workbookViewId="0">
      <selection activeCell="A3" sqref="A3:J3"/>
    </sheetView>
  </sheetViews>
  <sheetFormatPr defaultColWidth="8.5703125" defaultRowHeight="14.25"/>
  <cols>
    <col min="1" max="1" width="14.5703125" style="97" customWidth="1"/>
    <col min="2" max="2" width="5.42578125" style="110" hidden="1" customWidth="1"/>
    <col min="3" max="3" width="5.42578125" style="110" customWidth="1"/>
    <col min="4" max="4" width="4.42578125" style="110" customWidth="1"/>
    <col min="5" max="5" width="38.42578125" style="99" customWidth="1"/>
    <col min="6" max="7" width="5.42578125" style="99" customWidth="1"/>
    <col min="8" max="8" width="70.5703125" style="99" customWidth="1"/>
    <col min="9" max="9" width="36.42578125" style="99" customWidth="1"/>
    <col min="10" max="10" width="30.5703125" style="99" customWidth="1"/>
    <col min="11" max="11" width="8.5703125" style="99"/>
    <col min="12" max="16384" width="8.5703125" style="97"/>
  </cols>
  <sheetData>
    <row r="1" spans="1:11">
      <c r="A1" s="156" t="s">
        <v>289</v>
      </c>
      <c r="B1" s="156"/>
      <c r="C1" s="156"/>
      <c r="D1" s="156"/>
      <c r="E1" s="157" t="str">
        <f ca="1">IF(LOOKUP(J1,Sample!A10:A68,Sample!B10:B68)&lt;&gt;0,LOOKUP(J1,Sample!A10:A68,Sample!B10:B68),"-")</f>
        <v>E08</v>
      </c>
      <c r="F1" s="157"/>
      <c r="G1" s="157"/>
      <c r="H1" s="157"/>
      <c r="I1" s="157"/>
      <c r="J1" s="96" t="str">
        <f ca="1">IFERROR(RIGHT(CELL("nomfichier",$A$2),LEN(CELL("nomfichier",$A$2))-SEARCH("]",CELL("nomfichier",$A$2))), RIGHT(CELL("filename",$A$2),LEN(CELL("filename",$A$2))-SEARCH("]",CELL("filename",$A$2))))</f>
        <v>E08</v>
      </c>
      <c r="K1" s="97"/>
    </row>
    <row r="2" spans="1:11">
      <c r="A2" s="158" t="s">
        <v>290</v>
      </c>
      <c r="B2" s="158"/>
      <c r="C2" s="158"/>
      <c r="D2" s="158"/>
      <c r="E2" s="159" t="str">
        <f ca="1">IF(LOOKUP(J1,Sample!A10:A68,Sample!C10:C68)&lt;&gt;0,LOOKUP(J1,Sample!A10:A68,Sample!C10:C68),"-")</f>
        <v>-</v>
      </c>
      <c r="F2" s="159"/>
      <c r="G2" s="159"/>
      <c r="H2" s="159"/>
      <c r="I2" s="159"/>
      <c r="J2" s="98"/>
    </row>
    <row r="3" spans="1:11" s="102" customFormat="1" ht="33.75">
      <c r="A3" s="100" t="s">
        <v>148</v>
      </c>
      <c r="B3" s="100" t="s">
        <v>291</v>
      </c>
      <c r="C3" s="100" t="s">
        <v>149</v>
      </c>
      <c r="D3" s="100" t="s">
        <v>150</v>
      </c>
      <c r="E3" s="101" t="s">
        <v>151</v>
      </c>
      <c r="F3" s="100" t="s">
        <v>292</v>
      </c>
      <c r="G3" s="100" t="s">
        <v>293</v>
      </c>
      <c r="H3" s="101" t="s">
        <v>294</v>
      </c>
      <c r="I3" s="101" t="s">
        <v>295</v>
      </c>
      <c r="J3" s="101" t="s">
        <v>296</v>
      </c>
    </row>
    <row r="4" spans="1:11" s="99" customFormat="1" ht="22.5">
      <c r="A4" s="101" t="str">
        <f>Criteria!$A3</f>
        <v>Graphic elements</v>
      </c>
      <c r="B4" s="103">
        <v>1</v>
      </c>
      <c r="C4" s="103" t="str">
        <f>Criteria!B3</f>
        <v>1.1</v>
      </c>
      <c r="D4" s="103" t="str">
        <f>Criteria!C3</f>
        <v>A</v>
      </c>
      <c r="E4" s="104" t="str">
        <f>Criteria!D3</f>
        <v>Is every decorative graphic element ignored by assistive technologies?</v>
      </c>
      <c r="F4" s="105" t="s">
        <v>2</v>
      </c>
      <c r="G4" s="106"/>
      <c r="H4" s="104"/>
      <c r="I4" s="107"/>
      <c r="J4" s="111"/>
    </row>
    <row r="5" spans="1:11" s="99" customFormat="1" ht="33.75">
      <c r="A5" s="101" t="str">
        <f>Criteria!$A4</f>
        <v>Graphic elements</v>
      </c>
      <c r="B5" s="103">
        <v>2</v>
      </c>
      <c r="C5" s="103" t="str">
        <f>Criteria!B4</f>
        <v>1.2</v>
      </c>
      <c r="D5" s="103" t="str">
        <f>Criteria!C4</f>
        <v>A</v>
      </c>
      <c r="E5" s="104" t="str">
        <f>Criteria!D4</f>
        <v>Does each graphic element conveying information have an alternative accessible to assistive technologies?</v>
      </c>
      <c r="F5" s="105" t="s">
        <v>2</v>
      </c>
      <c r="G5" s="106"/>
      <c r="H5" s="104"/>
      <c r="I5" s="107"/>
      <c r="J5" s="108"/>
    </row>
    <row r="6" spans="1:11" s="99" customFormat="1" ht="33.75">
      <c r="A6" s="101" t="str">
        <f>Criteria!$A5</f>
        <v>Graphic elements</v>
      </c>
      <c r="B6" s="103">
        <v>3</v>
      </c>
      <c r="C6" s="103" t="str">
        <f>Criteria!B5</f>
        <v>1.3</v>
      </c>
      <c r="D6" s="103" t="str">
        <f>Criteria!C5</f>
        <v>A</v>
      </c>
      <c r="E6" s="104" t="str">
        <f>Criteria!D5</f>
        <v>For each graphic element conveying information, is the alternative accessible to assistive technologies relevant (excluding special cases)?</v>
      </c>
      <c r="F6" s="105" t="s">
        <v>2</v>
      </c>
      <c r="G6" s="106"/>
      <c r="H6" s="104"/>
      <c r="I6" s="107"/>
      <c r="J6" s="108"/>
    </row>
    <row r="7" spans="1:11" ht="45">
      <c r="A7" s="101" t="str">
        <f>Criteria!$A6</f>
        <v>Graphic elements</v>
      </c>
      <c r="B7" s="103">
        <v>4</v>
      </c>
      <c r="C7" s="103" t="str">
        <f>Criteria!B6</f>
        <v>1.4</v>
      </c>
      <c r="D7" s="103" t="str">
        <f>Criteria!C6</f>
        <v>A</v>
      </c>
      <c r="E7" s="104" t="str">
        <f>Criteria!D6</f>
        <v>For each graphic element used as a CAPTCHA or as a test graphic element, does the alternative rendered by assistive technologies make it possible to identify the nature and function of the graphic element?</v>
      </c>
      <c r="F7" s="105" t="s">
        <v>2</v>
      </c>
      <c r="G7" s="106"/>
      <c r="H7" s="104"/>
      <c r="I7" s="107"/>
      <c r="J7" s="108"/>
    </row>
    <row r="8" spans="1:11" ht="22.5">
      <c r="A8" s="101" t="str">
        <f>Criteria!$A7</f>
        <v>Graphic elements</v>
      </c>
      <c r="B8" s="103">
        <v>5</v>
      </c>
      <c r="C8" s="103" t="str">
        <f>Criteria!B7</f>
        <v>1.5</v>
      </c>
      <c r="D8" s="103" t="str">
        <f>Criteria!C7</f>
        <v>A</v>
      </c>
      <c r="E8" s="104" t="str">
        <f>Criteria!D7</f>
        <v>Does each graphic element used as a CAPTCHA have an alternative?</v>
      </c>
      <c r="F8" s="105" t="s">
        <v>2</v>
      </c>
      <c r="G8" s="106"/>
      <c r="H8" s="104"/>
      <c r="I8" s="107"/>
      <c r="J8" s="108"/>
    </row>
    <row r="9" spans="1:11" ht="22.5">
      <c r="A9" s="101" t="str">
        <f>Criteria!$A8</f>
        <v>Graphic elements</v>
      </c>
      <c r="B9" s="103">
        <v>6</v>
      </c>
      <c r="C9" s="103" t="str">
        <f>Criteria!B8</f>
        <v>1.6</v>
      </c>
      <c r="D9" s="103" t="str">
        <f>Criteria!C8</f>
        <v>A</v>
      </c>
      <c r="E9" s="104" t="str">
        <f>Criteria!D8</f>
        <v>Does each graphic element conveying information have, where necessary, a detailed description?</v>
      </c>
      <c r="F9" s="105" t="s">
        <v>2</v>
      </c>
      <c r="G9" s="106"/>
      <c r="H9" s="104"/>
      <c r="I9" s="107"/>
      <c r="J9" s="108"/>
    </row>
    <row r="10" spans="1:11" ht="22.5">
      <c r="A10" s="101" t="str">
        <f>Criteria!$A9</f>
        <v>Graphic elements</v>
      </c>
      <c r="B10" s="103">
        <v>7</v>
      </c>
      <c r="C10" s="103" t="str">
        <f>Criteria!B9</f>
        <v>1.7</v>
      </c>
      <c r="D10" s="103" t="str">
        <f>Criteria!C9</f>
        <v>A</v>
      </c>
      <c r="E10" s="104" t="str">
        <f>Criteria!D9</f>
        <v>For each graphic element conveying information with a detailed description, is this description relevant?</v>
      </c>
      <c r="F10" s="105" t="s">
        <v>2</v>
      </c>
      <c r="G10" s="106"/>
      <c r="H10" s="104"/>
      <c r="I10" s="107"/>
      <c r="J10" s="108"/>
    </row>
    <row r="11" spans="1:11" ht="45">
      <c r="A11" s="101" t="str">
        <f>Criteria!$A10</f>
        <v>Graphic elements</v>
      </c>
      <c r="B11" s="103">
        <v>8</v>
      </c>
      <c r="C11" s="103" t="str">
        <f>Criteria!B10</f>
        <v>1.8</v>
      </c>
      <c r="D11" s="103" t="str">
        <f>Criteria!C10</f>
        <v>AA</v>
      </c>
      <c r="E11" s="104" t="str">
        <f>Criteria!D10</f>
        <v>Each text graphic element conveying information, in the absence of a replacement mechanism, must, if possible, be replaced by styled text. Is this rule respected (excluding special cases)?</v>
      </c>
      <c r="F11" s="105" t="s">
        <v>2</v>
      </c>
      <c r="G11" s="106"/>
      <c r="H11" s="104"/>
      <c r="I11" s="107"/>
      <c r="J11" s="108"/>
    </row>
    <row r="12" spans="1:11" ht="22.5">
      <c r="A12" s="101" t="str">
        <f>Criteria!$A11</f>
        <v>Graphic elements</v>
      </c>
      <c r="B12" s="103">
        <v>9</v>
      </c>
      <c r="C12" s="103" t="str">
        <f>Criteria!B11</f>
        <v>1.9</v>
      </c>
      <c r="D12" s="103" t="str">
        <f>Criteria!C11</f>
        <v>AA</v>
      </c>
      <c r="E12" s="104" t="str">
        <f>Criteria!D11</f>
        <v>Is each graphic element with legend correctly rendered by assistive technologies?</v>
      </c>
      <c r="F12" s="105" t="s">
        <v>2</v>
      </c>
      <c r="G12" s="106"/>
      <c r="H12" s="104"/>
      <c r="I12" s="107"/>
      <c r="J12" s="108"/>
    </row>
    <row r="13" spans="1:11" ht="22.5">
      <c r="A13" s="101" t="str">
        <f>Criteria!$A12</f>
        <v>Colours</v>
      </c>
      <c r="B13" s="103">
        <v>10</v>
      </c>
      <c r="C13" s="103" t="str">
        <f>Criteria!B12</f>
        <v>2.1</v>
      </c>
      <c r="D13" s="103" t="str">
        <f>Criteria!C12</f>
        <v>A</v>
      </c>
      <c r="E13" s="104" t="str">
        <f>Criteria!D12</f>
        <v>On each screen, information must not be provided by colour alone. Is this rule respected?</v>
      </c>
      <c r="F13" s="105" t="s">
        <v>2</v>
      </c>
      <c r="G13" s="106"/>
      <c r="H13" s="104"/>
      <c r="I13" s="107"/>
      <c r="J13" s="108"/>
    </row>
    <row r="14" spans="1:11" ht="33.75">
      <c r="A14" s="101" t="str">
        <f>Criteria!$A13</f>
        <v>Colours</v>
      </c>
      <c r="B14" s="103">
        <v>11</v>
      </c>
      <c r="C14" s="103" t="str">
        <f>Criteria!B13</f>
        <v>2.2</v>
      </c>
      <c r="D14" s="103" t="str">
        <f>Criteria!C13</f>
        <v>AA</v>
      </c>
      <c r="E14" s="104" t="str">
        <f>Criteria!D13</f>
        <v>On each screen, is the contrast between the colour of the text and the colour of its background sufficiently high (excluding special cases)?</v>
      </c>
      <c r="F14" s="105" t="s">
        <v>2</v>
      </c>
      <c r="G14" s="106"/>
      <c r="H14" s="104"/>
      <c r="I14" s="107"/>
      <c r="J14" s="108"/>
    </row>
    <row r="15" spans="1:11" ht="45">
      <c r="A15" s="101" t="str">
        <f>Criteria!$A14</f>
        <v>Colours</v>
      </c>
      <c r="B15" s="103">
        <v>12</v>
      </c>
      <c r="C15" s="103" t="str">
        <f>Criteria!B14</f>
        <v>2.3</v>
      </c>
      <c r="D15" s="103" t="str">
        <f>Criteria!C14</f>
        <v>AA</v>
      </c>
      <c r="E15" s="104" t="str">
        <f>Criteria!D14</f>
        <v>On each screen, are the colours used in the user interface components and the graphic elements conveying information sufficiently contrasted (excluding special cases)?</v>
      </c>
      <c r="F15" s="105" t="s">
        <v>2</v>
      </c>
      <c r="G15" s="106"/>
      <c r="H15" s="104"/>
      <c r="I15" s="107"/>
      <c r="J15" s="108"/>
    </row>
    <row r="16" spans="1:11" ht="33.75">
      <c r="A16" s="101" t="str">
        <f>Criteria!$A15</f>
        <v>Colours</v>
      </c>
      <c r="B16" s="103">
        <v>13</v>
      </c>
      <c r="C16" s="103" t="str">
        <f>Criteria!B15</f>
        <v>2.4</v>
      </c>
      <c r="D16" s="103" t="str">
        <f>Criteria!C15</f>
        <v>AA</v>
      </c>
      <c r="E16" s="104" t="str">
        <f>Criteria!D15</f>
        <v>Is the contrast ratio of each replacement mechanism for displaying a correct contrast ratio sufficiently high?</v>
      </c>
      <c r="F16" s="105" t="s">
        <v>2</v>
      </c>
      <c r="G16" s="106"/>
      <c r="H16" s="104"/>
      <c r="I16" s="107"/>
      <c r="J16" s="108"/>
    </row>
    <row r="17" spans="1:10" ht="33.75">
      <c r="A17" s="101" t="str">
        <f>Criteria!$A16</f>
        <v>Multimedia</v>
      </c>
      <c r="B17" s="103">
        <v>14</v>
      </c>
      <c r="C17" s="103" t="str">
        <f>Criteria!B16</f>
        <v>3.1</v>
      </c>
      <c r="D17" s="103" t="str">
        <f>Criteria!C16</f>
        <v>A</v>
      </c>
      <c r="E17" s="104" t="str">
        <f>Criteria!D16</f>
        <v>Does each pre-recorded audio-only time-based media have, where appropriate, a clearly identifiable adjacent transcript (excluding special cases)?</v>
      </c>
      <c r="F17" s="105" t="s">
        <v>2</v>
      </c>
      <c r="G17" s="106"/>
      <c r="H17" s="104"/>
      <c r="I17" s="107"/>
      <c r="J17" s="108"/>
    </row>
    <row r="18" spans="1:10" ht="33.75">
      <c r="A18" s="101" t="str">
        <f>Criteria!$A17</f>
        <v>Multimedia</v>
      </c>
      <c r="B18" s="103">
        <v>15</v>
      </c>
      <c r="C18" s="103" t="str">
        <f>Criteria!B17</f>
        <v>3.2</v>
      </c>
      <c r="D18" s="103" t="str">
        <f>Criteria!C17</f>
        <v>A</v>
      </c>
      <c r="E18" s="104" t="str">
        <f>Criteria!D17</f>
        <v>For each pre-recorded audio-only time-based media with a transcript, is this transcript relevant (excluding special cases)?</v>
      </c>
      <c r="F18" s="105" t="s">
        <v>2</v>
      </c>
      <c r="G18" s="106"/>
      <c r="H18" s="104"/>
      <c r="I18" s="107"/>
      <c r="J18" s="108"/>
    </row>
    <row r="19" spans="1:10" ht="33.75">
      <c r="A19" s="101" t="str">
        <f>Criteria!$A18</f>
        <v>Multimedia</v>
      </c>
      <c r="B19" s="103">
        <v>16</v>
      </c>
      <c r="C19" s="103" t="str">
        <f>Criteria!B18</f>
        <v>3.3</v>
      </c>
      <c r="D19" s="103" t="str">
        <f>Criteria!C18</f>
        <v>A</v>
      </c>
      <c r="E19" s="104" t="str">
        <f>Criteria!D18</f>
        <v>Does each pre-recorded video-only time-based media have, if necessary, an alternative (excluding special cases)?</v>
      </c>
      <c r="F19" s="105" t="s">
        <v>2</v>
      </c>
      <c r="G19" s="106"/>
      <c r="H19" s="104"/>
      <c r="I19" s="107"/>
      <c r="J19" s="108"/>
    </row>
    <row r="20" spans="1:10" ht="33.75">
      <c r="A20" s="101" t="str">
        <f>Criteria!$A19</f>
        <v>Multimedia</v>
      </c>
      <c r="B20" s="103">
        <v>17</v>
      </c>
      <c r="C20" s="103" t="str">
        <f>Criteria!B19</f>
        <v>3.4</v>
      </c>
      <c r="D20" s="103" t="str">
        <f>Criteria!C19</f>
        <v>A</v>
      </c>
      <c r="E20" s="104" t="str">
        <f>Criteria!D19</f>
        <v>For each pre-recorded video-only time-based media with an alternative, is the alternative relevant (excluding special cases)?</v>
      </c>
      <c r="F20" s="105" t="s">
        <v>2</v>
      </c>
      <c r="G20" s="106"/>
      <c r="H20" s="104"/>
      <c r="I20" s="107"/>
      <c r="J20" s="108"/>
    </row>
    <row r="21" spans="1:10" ht="33.75">
      <c r="A21" s="101" t="str">
        <f>Criteria!$A20</f>
        <v>Multimedia</v>
      </c>
      <c r="B21" s="103">
        <v>18</v>
      </c>
      <c r="C21" s="103" t="str">
        <f>Criteria!B20</f>
        <v>3.5</v>
      </c>
      <c r="D21" s="103" t="str">
        <f>Criteria!C20</f>
        <v>A</v>
      </c>
      <c r="E21" s="104" t="str">
        <f>Criteria!D20</f>
        <v>Does each pre-recorded synchronised time-based media have, if necessary, an alternative (excluding special cases)?</v>
      </c>
      <c r="F21" s="105" t="s">
        <v>2</v>
      </c>
      <c r="G21" s="106"/>
      <c r="H21" s="104"/>
      <c r="I21" s="107"/>
      <c r="J21" s="108"/>
    </row>
    <row r="22" spans="1:10" ht="33.75">
      <c r="A22" s="101" t="str">
        <f>Criteria!$A21</f>
        <v>Multimedia</v>
      </c>
      <c r="B22" s="103">
        <v>19</v>
      </c>
      <c r="C22" s="103" t="str">
        <f>Criteria!B21</f>
        <v>3.6</v>
      </c>
      <c r="D22" s="103" t="str">
        <f>Criteria!C21</f>
        <v>A</v>
      </c>
      <c r="E22" s="104" t="str">
        <f>Criteria!D21</f>
        <v>For each pre-recorded synchronised time-based media with an alternative, is the alternative relevant (excluding special cases)?</v>
      </c>
      <c r="F22" s="105" t="s">
        <v>2</v>
      </c>
      <c r="G22" s="106"/>
      <c r="H22" s="104"/>
      <c r="I22" s="107"/>
      <c r="J22" s="108"/>
    </row>
    <row r="23" spans="1:10" ht="33.75">
      <c r="A23" s="101" t="str">
        <f>Criteria!$A22</f>
        <v>Multimedia</v>
      </c>
      <c r="B23" s="103">
        <v>20</v>
      </c>
      <c r="C23" s="103" t="str">
        <f>Criteria!B22</f>
        <v>3.7</v>
      </c>
      <c r="D23" s="103" t="str">
        <f>Criteria!C22</f>
        <v>A</v>
      </c>
      <c r="E23" s="104" t="str">
        <f>Criteria!D22</f>
        <v>Does each pre-recorded synchronised time-based media have, where appropriate, synchronised captions (excluding special cases)?</v>
      </c>
      <c r="F23" s="105" t="s">
        <v>2</v>
      </c>
      <c r="G23" s="106"/>
      <c r="H23" s="104"/>
      <c r="I23" s="107"/>
      <c r="J23" s="108"/>
    </row>
    <row r="24" spans="1:10" ht="33.75">
      <c r="A24" s="101" t="str">
        <f>Criteria!$A23</f>
        <v>Multimedia</v>
      </c>
      <c r="B24" s="103">
        <v>21</v>
      </c>
      <c r="C24" s="103" t="str">
        <f>Criteria!B23</f>
        <v>3.8</v>
      </c>
      <c r="D24" s="103" t="str">
        <f>Criteria!C23</f>
        <v>A</v>
      </c>
      <c r="E24" s="104" t="str">
        <f>Criteria!D23</f>
        <v>For each pre-recorded synchronised time-based media with synchronised captions, are these relevant?</v>
      </c>
      <c r="F24" s="105" t="s">
        <v>2</v>
      </c>
      <c r="G24" s="106"/>
      <c r="H24" s="104"/>
      <c r="I24" s="107"/>
      <c r="J24" s="108"/>
    </row>
    <row r="25" spans="1:10" ht="45">
      <c r="A25" s="101" t="str">
        <f>Criteria!$A24</f>
        <v>Multimedia</v>
      </c>
      <c r="B25" s="103">
        <v>22</v>
      </c>
      <c r="C25" s="103" t="str">
        <f>Criteria!B24</f>
        <v>3.9</v>
      </c>
      <c r="D25" s="103" t="str">
        <f>Criteria!C24</f>
        <v>AA</v>
      </c>
      <c r="E25" s="104" t="str">
        <f>Criteria!D24</f>
        <v>Does each pre-recorded time-based media (video only or synchronised) have, where appropriate, a synchronised audio description (excluding special cases)?</v>
      </c>
      <c r="F25" s="105" t="s">
        <v>2</v>
      </c>
      <c r="G25" s="106"/>
      <c r="H25" s="104"/>
      <c r="I25" s="107"/>
      <c r="J25" s="108"/>
    </row>
    <row r="26" spans="1:10" ht="33.75">
      <c r="A26" s="101" t="str">
        <f>Criteria!$A25</f>
        <v>Multimedia</v>
      </c>
      <c r="B26" s="103">
        <v>23</v>
      </c>
      <c r="C26" s="103" t="str">
        <f>Criteria!B25</f>
        <v>3.10</v>
      </c>
      <c r="D26" s="103" t="str">
        <f>Criteria!C25</f>
        <v>AA</v>
      </c>
      <c r="E26" s="104" t="str">
        <f>Criteria!D25</f>
        <v>For each pre-recorded video-only or synchronised time-based media with a synchronised audio description, is the description relevant?</v>
      </c>
      <c r="F26" s="105" t="s">
        <v>2</v>
      </c>
      <c r="G26" s="106"/>
      <c r="H26" s="104"/>
      <c r="I26" s="107"/>
      <c r="J26" s="108"/>
    </row>
    <row r="27" spans="1:10" ht="33.75">
      <c r="A27" s="101" t="str">
        <f>Criteria!$A26</f>
        <v>Multimedia</v>
      </c>
      <c r="B27" s="103">
        <v>24</v>
      </c>
      <c r="C27" s="103" t="str">
        <f>Criteria!B26</f>
        <v>3.11</v>
      </c>
      <c r="D27" s="103" t="str">
        <f>Criteria!C26</f>
        <v>A</v>
      </c>
      <c r="E27" s="104" t="str">
        <f>Criteria!D26</f>
        <v>For each pre-recorded time-based media, does the adjacent text content clearly identify the time-based media (excluding special cases)?</v>
      </c>
      <c r="F27" s="105" t="s">
        <v>2</v>
      </c>
      <c r="G27" s="106"/>
      <c r="H27" s="104"/>
      <c r="I27" s="107"/>
      <c r="J27" s="108"/>
    </row>
    <row r="28" spans="1:10" ht="22.5">
      <c r="A28" s="101" t="str">
        <f>Criteria!$A27</f>
        <v>Multimedia</v>
      </c>
      <c r="B28" s="103">
        <v>25</v>
      </c>
      <c r="C28" s="103" t="str">
        <f>Criteria!B27</f>
        <v>3.12</v>
      </c>
      <c r="D28" s="103" t="str">
        <f>Criteria!C27</f>
        <v>A</v>
      </c>
      <c r="E28" s="104" t="str">
        <f>Criteria!D27</f>
        <v>Is each automatically triggered sound sequence controllable by the user?</v>
      </c>
      <c r="F28" s="105" t="s">
        <v>2</v>
      </c>
      <c r="G28" s="106"/>
      <c r="H28" s="104"/>
      <c r="I28" s="107"/>
      <c r="J28" s="108"/>
    </row>
    <row r="29" spans="1:10" ht="22.5">
      <c r="A29" s="101" t="str">
        <f>Criteria!$A28</f>
        <v>Multimedia</v>
      </c>
      <c r="B29" s="103">
        <v>26</v>
      </c>
      <c r="C29" s="103" t="str">
        <f>Criteria!B28</f>
        <v>3.13</v>
      </c>
      <c r="D29" s="103" t="str">
        <f>Criteria!C28</f>
        <v>A</v>
      </c>
      <c r="E29" s="104" t="str">
        <f>Criteria!D28</f>
        <v>Does each time-based media have, where necessary, the viewing control features?</v>
      </c>
      <c r="F29" s="105" t="s">
        <v>2</v>
      </c>
      <c r="G29" s="106"/>
      <c r="H29" s="104"/>
      <c r="I29" s="107"/>
      <c r="J29" s="108"/>
    </row>
    <row r="30" spans="1:10" ht="33.75">
      <c r="A30" s="101" t="str">
        <f>Criteria!$A29</f>
        <v>Multimedia</v>
      </c>
      <c r="B30" s="103">
        <v>27</v>
      </c>
      <c r="C30" s="103" t="str">
        <f>Criteria!B29</f>
        <v>3.14</v>
      </c>
      <c r="D30" s="103" t="str">
        <f>Criteria!C29</f>
        <v>AA</v>
      </c>
      <c r="E30" s="104" t="str">
        <f>Criteria!D29</f>
        <v>For each time-based media, are alternative control features presented at the same level as other primary control features?</v>
      </c>
      <c r="F30" s="105" t="s">
        <v>2</v>
      </c>
      <c r="G30" s="106"/>
      <c r="H30" s="104"/>
      <c r="I30" s="107"/>
      <c r="J30" s="108"/>
    </row>
    <row r="31" spans="1:10" ht="45">
      <c r="A31" s="101" t="str">
        <f>Criteria!$A30</f>
        <v>Multimedia</v>
      </c>
      <c r="B31" s="103">
        <v>28</v>
      </c>
      <c r="C31" s="103" t="str">
        <f>Criteria!B30</f>
        <v>3.15</v>
      </c>
      <c r="D31" s="103" t="str">
        <f>Criteria!C30</f>
        <v>AA</v>
      </c>
      <c r="E31" s="104" t="str">
        <f>Criteria!D30</f>
        <v>For each feature that transmits, converts or records pre-recorded synchronised time-based media that has a captions track, at the end of the process, are the captions correctly preserved?</v>
      </c>
      <c r="F31" s="105" t="s">
        <v>2</v>
      </c>
      <c r="G31" s="106"/>
      <c r="H31" s="104"/>
      <c r="I31" s="107"/>
      <c r="J31" s="108"/>
    </row>
    <row r="32" spans="1:10" ht="56.25">
      <c r="A32" s="101" t="str">
        <f>Criteria!$A31</f>
        <v>Multimedia</v>
      </c>
      <c r="B32" s="103">
        <v>29</v>
      </c>
      <c r="C32" s="103" t="str">
        <f>Criteria!B31</f>
        <v>3.16</v>
      </c>
      <c r="D32" s="103" t="str">
        <f>Criteria!C31</f>
        <v>AA</v>
      </c>
      <c r="E32" s="104" t="str">
        <f>Criteria!D31</f>
        <v>For each feature that transmits, converts or records a time-based media pre-recorded with a synchronised audio description, at the end of the process, is the audio description correctly preserved?</v>
      </c>
      <c r="F32" s="105" t="s">
        <v>2</v>
      </c>
      <c r="G32" s="106"/>
      <c r="H32" s="104"/>
      <c r="I32" s="107"/>
      <c r="J32" s="108"/>
    </row>
    <row r="33" spans="1:10" ht="33.75">
      <c r="A33" s="101" t="str">
        <f>Criteria!$A32</f>
        <v>Multimedia</v>
      </c>
      <c r="B33" s="103">
        <v>30</v>
      </c>
      <c r="C33" s="103" t="str">
        <f>Criteria!B32</f>
        <v>3.17</v>
      </c>
      <c r="D33" s="103" t="str">
        <f>Criteria!C32</f>
        <v>AA</v>
      </c>
      <c r="E33" s="104" t="str">
        <f>Criteria!D32</f>
        <v>For each pre-recorded time-based media, is the presentation of captions controllable by the user (excluding special cases)?</v>
      </c>
      <c r="F33" s="105" t="s">
        <v>2</v>
      </c>
      <c r="G33" s="106"/>
      <c r="H33" s="104"/>
      <c r="I33" s="107"/>
      <c r="J33" s="108"/>
    </row>
    <row r="34" spans="1:10" ht="33.75">
      <c r="A34" s="101" t="str">
        <f>Criteria!$A33</f>
        <v>Multimedia</v>
      </c>
      <c r="B34" s="103">
        <v>31</v>
      </c>
      <c r="C34" s="103" t="str">
        <f>Criteria!B33</f>
        <v>3.18</v>
      </c>
      <c r="D34" s="103" t="str">
        <f>Criteria!C33</f>
        <v>AA</v>
      </c>
      <c r="E34" s="104" t="str">
        <f>Criteria!D33</f>
        <v>For each pre-recorded synchronised time-based media that has synchronised subtitles, can these be, if necessary, vocalised (excluding special cases)?</v>
      </c>
      <c r="F34" s="105" t="s">
        <v>2</v>
      </c>
      <c r="G34" s="106"/>
      <c r="H34" s="104"/>
      <c r="I34" s="107"/>
      <c r="J34" s="108"/>
    </row>
    <row r="35" spans="1:10">
      <c r="A35" s="101" t="str">
        <f>Criteria!$A34</f>
        <v>Tables</v>
      </c>
      <c r="B35" s="103">
        <v>32</v>
      </c>
      <c r="C35" s="103" t="str">
        <f>Criteria!B34</f>
        <v>4.1</v>
      </c>
      <c r="D35" s="103" t="str">
        <f>Criteria!C34</f>
        <v>A</v>
      </c>
      <c r="E35" s="104" t="str">
        <f>Criteria!D34</f>
        <v>Does each complex data table have a summary?</v>
      </c>
      <c r="F35" s="105" t="s">
        <v>2</v>
      </c>
      <c r="G35" s="106"/>
      <c r="H35" s="104"/>
      <c r="I35" s="107"/>
      <c r="J35" s="108"/>
    </row>
    <row r="36" spans="1:10" ht="22.5">
      <c r="A36" s="101" t="str">
        <f>Criteria!$A35</f>
        <v>Tables</v>
      </c>
      <c r="B36" s="103">
        <v>33</v>
      </c>
      <c r="C36" s="103" t="str">
        <f>Criteria!B35</f>
        <v>4.2</v>
      </c>
      <c r="D36" s="103" t="str">
        <f>Criteria!C35</f>
        <v>A</v>
      </c>
      <c r="E36" s="104" t="str">
        <f>Criteria!D35</f>
        <v>For each complex data table with a summary, is the summary relevant?</v>
      </c>
      <c r="F36" s="105" t="s">
        <v>2</v>
      </c>
      <c r="G36" s="106"/>
      <c r="H36" s="104"/>
      <c r="I36" s="107"/>
      <c r="J36" s="108"/>
    </row>
    <row r="37" spans="1:10">
      <c r="A37" s="101" t="str">
        <f>Criteria!$A36</f>
        <v>Tables</v>
      </c>
      <c r="B37" s="103">
        <v>34</v>
      </c>
      <c r="C37" s="103" t="str">
        <f>Criteria!B36</f>
        <v>4.3</v>
      </c>
      <c r="D37" s="103" t="str">
        <f>Criteria!C36</f>
        <v>A</v>
      </c>
      <c r="E37" s="104" t="str">
        <f>Criteria!D36</f>
        <v>Does each data table have a title?</v>
      </c>
      <c r="F37" s="105" t="s">
        <v>2</v>
      </c>
      <c r="G37" s="106"/>
      <c r="H37" s="104"/>
      <c r="I37" s="107"/>
      <c r="J37" s="108"/>
    </row>
    <row r="38" spans="1:10">
      <c r="A38" s="101" t="str">
        <f>Criteria!$A37</f>
        <v>Tables</v>
      </c>
      <c r="B38" s="103">
        <v>35</v>
      </c>
      <c r="C38" s="103" t="str">
        <f>Criteria!B37</f>
        <v>4.4</v>
      </c>
      <c r="D38" s="103" t="str">
        <f>Criteria!C37</f>
        <v>A</v>
      </c>
      <c r="E38" s="104" t="str">
        <f>Criteria!D37</f>
        <v>For each data table with a title, is the title relevant?</v>
      </c>
      <c r="F38" s="105" t="s">
        <v>2</v>
      </c>
      <c r="G38" s="106"/>
      <c r="H38" s="104"/>
      <c r="I38" s="107"/>
      <c r="J38" s="108"/>
    </row>
    <row r="39" spans="1:10" ht="22.5">
      <c r="A39" s="101" t="str">
        <f>Criteria!$A38</f>
        <v>Tables</v>
      </c>
      <c r="B39" s="103">
        <v>36</v>
      </c>
      <c r="C39" s="103" t="str">
        <f>Criteria!B38</f>
        <v>4.5</v>
      </c>
      <c r="D39" s="103" t="str">
        <f>Criteria!C38</f>
        <v>A</v>
      </c>
      <c r="E39" s="104" t="str">
        <f>Criteria!D38</f>
        <v>For each data table, are the row and column headings correctly linked to the data cells?</v>
      </c>
      <c r="F39" s="105" t="s">
        <v>2</v>
      </c>
      <c r="G39" s="106"/>
      <c r="H39" s="104"/>
      <c r="I39" s="107"/>
      <c r="J39" s="108"/>
    </row>
    <row r="40" spans="1:10" ht="33.75">
      <c r="A40" s="101" t="str">
        <f>Criteria!$A39</f>
        <v>Interactive components</v>
      </c>
      <c r="B40" s="103">
        <v>37</v>
      </c>
      <c r="C40" s="103" t="str">
        <f>Criteria!B39</f>
        <v>5.1</v>
      </c>
      <c r="D40" s="103" t="str">
        <f>Criteria!C39</f>
        <v>A</v>
      </c>
      <c r="E40" s="104" t="str">
        <f>Criteria!D39</f>
        <v>Is each user interface component, if necessary, compatible with assistive technologies (excluding special cases)?</v>
      </c>
      <c r="F40" s="105" t="s">
        <v>2</v>
      </c>
      <c r="G40" s="106"/>
      <c r="H40" s="104"/>
      <c r="I40" s="107"/>
      <c r="J40" s="108"/>
    </row>
    <row r="41" spans="1:10" ht="56.25" customHeight="1">
      <c r="A41" s="101" t="str">
        <f>Criteria!$A40</f>
        <v>Interactive components</v>
      </c>
      <c r="B41" s="103">
        <v>38</v>
      </c>
      <c r="C41" s="103" t="str">
        <f>Criteria!B40</f>
        <v>5.2</v>
      </c>
      <c r="D41" s="103" t="str">
        <f>Criteria!C40</f>
        <v>A</v>
      </c>
      <c r="E41" s="104" t="str">
        <f>Criteria!D40</f>
        <v>Is every user interface component accessible and operable by keyboard and any pointing device (excluding special cases)?</v>
      </c>
      <c r="F41" s="105" t="s">
        <v>2</v>
      </c>
      <c r="G41" s="106"/>
      <c r="H41" s="104"/>
      <c r="I41" s="107"/>
      <c r="J41" s="108"/>
    </row>
    <row r="42" spans="1:10" ht="22.5">
      <c r="A42" s="101" t="str">
        <f>Criteria!$A41</f>
        <v>Interactive components</v>
      </c>
      <c r="B42" s="103">
        <v>39</v>
      </c>
      <c r="C42" s="103" t="str">
        <f>Criteria!B41</f>
        <v>5.3</v>
      </c>
      <c r="D42" s="103" t="str">
        <f>Criteria!C41</f>
        <v>A</v>
      </c>
      <c r="E42" s="104" t="str">
        <f>Criteria!D41</f>
        <v>Does each context change meet one of these conditions?</v>
      </c>
      <c r="F42" s="105" t="s">
        <v>2</v>
      </c>
      <c r="G42" s="106"/>
      <c r="H42" s="104"/>
      <c r="I42" s="107"/>
      <c r="J42" s="108"/>
    </row>
    <row r="43" spans="1:10" ht="22.5">
      <c r="A43" s="101" t="str">
        <f>Criteria!$A42</f>
        <v>Interactive components</v>
      </c>
      <c r="B43" s="103">
        <v>40</v>
      </c>
      <c r="C43" s="103" t="str">
        <f>Criteria!B42</f>
        <v>5.4</v>
      </c>
      <c r="D43" s="103" t="str">
        <f>Criteria!C42</f>
        <v>AA</v>
      </c>
      <c r="E43" s="104" t="str">
        <f>Criteria!D42</f>
        <v>On each screen, are the status messages correctly rendered by assistive technologies?</v>
      </c>
      <c r="F43" s="105" t="s">
        <v>2</v>
      </c>
      <c r="G43" s="106"/>
      <c r="H43" s="104"/>
      <c r="I43" s="109"/>
      <c r="J43" s="108"/>
    </row>
    <row r="44" spans="1:10" ht="22.5">
      <c r="A44" s="101" t="str">
        <f>Criteria!$A43</f>
        <v>Interactive components</v>
      </c>
      <c r="B44" s="103">
        <v>41</v>
      </c>
      <c r="C44" s="103" t="str">
        <f>Criteria!B43</f>
        <v>5.5</v>
      </c>
      <c r="D44" s="103" t="str">
        <f>Criteria!C43</f>
        <v>A</v>
      </c>
      <c r="E44" s="104" t="str">
        <f>Criteria!D43</f>
        <v>Is each state of a toggle control presented to the user perceptible?</v>
      </c>
      <c r="F44" s="105" t="s">
        <v>2</v>
      </c>
      <c r="G44" s="106"/>
      <c r="H44" s="104"/>
      <c r="I44" s="107"/>
      <c r="J44" s="108"/>
    </row>
    <row r="45" spans="1:10" ht="22.5">
      <c r="A45" s="101" t="str">
        <f>Criteria!$A44</f>
        <v>Mandatory elements</v>
      </c>
      <c r="B45" s="103">
        <v>42</v>
      </c>
      <c r="C45" s="103" t="str">
        <f>Criteria!B44</f>
        <v>6.1</v>
      </c>
      <c r="D45" s="103" t="str">
        <f>Criteria!C44</f>
        <v>A</v>
      </c>
      <c r="E45" s="104" t="str">
        <f>Criteria!D44</f>
        <v>On each screen, are texts rendered by assistive technologies in the main language of the screen?</v>
      </c>
      <c r="F45" s="105" t="s">
        <v>2</v>
      </c>
      <c r="G45" s="106"/>
      <c r="H45" s="104"/>
      <c r="I45" s="107"/>
      <c r="J45" s="108"/>
    </row>
    <row r="46" spans="1:10" ht="33.75">
      <c r="A46" s="101" t="str">
        <f>Criteria!$A45</f>
        <v>Mandatory elements</v>
      </c>
      <c r="B46" s="103">
        <v>43</v>
      </c>
      <c r="C46" s="103" t="str">
        <f>Criteria!B45</f>
        <v>6.2</v>
      </c>
      <c r="D46" s="103" t="str">
        <f>Criteria!C45</f>
        <v>A</v>
      </c>
      <c r="E46" s="104" t="str">
        <f>Criteria!D45</f>
        <v>On each screen, interface elements must not be used only for layout purposes. Is this rule respected?</v>
      </c>
      <c r="F46" s="105" t="s">
        <v>2</v>
      </c>
      <c r="G46" s="106"/>
      <c r="H46" s="104"/>
      <c r="I46" s="107"/>
      <c r="J46" s="108"/>
    </row>
    <row r="47" spans="1:10" ht="22.5">
      <c r="A47" s="101" t="str">
        <f>Criteria!$A46</f>
        <v>Information structure</v>
      </c>
      <c r="B47" s="103">
        <v>44</v>
      </c>
      <c r="C47" s="103" t="str">
        <f>Criteria!B46</f>
        <v>7.1</v>
      </c>
      <c r="D47" s="103" t="str">
        <f>Criteria!C46</f>
        <v>A</v>
      </c>
      <c r="E47" s="104" t="str">
        <f>Criteria!D46</f>
        <v>On each screen, is the information structured by the appropriate use of headings?</v>
      </c>
      <c r="F47" s="105" t="s">
        <v>2</v>
      </c>
      <c r="G47" s="106"/>
      <c r="H47" s="104"/>
      <c r="I47" s="107"/>
      <c r="J47" s="108"/>
    </row>
    <row r="48" spans="1:10" ht="22.5">
      <c r="A48" s="101" t="str">
        <f>Criteria!$A47</f>
        <v>Information structure</v>
      </c>
      <c r="B48" s="103">
        <v>45</v>
      </c>
      <c r="C48" s="103" t="str">
        <f>Criteria!B47</f>
        <v>7.2</v>
      </c>
      <c r="D48" s="103" t="str">
        <f>Criteria!C47</f>
        <v>A</v>
      </c>
      <c r="E48" s="104" t="str">
        <f>Criteria!D47</f>
        <v>On each screen, is each list correctly structured?</v>
      </c>
      <c r="F48" s="105" t="s">
        <v>2</v>
      </c>
      <c r="G48" s="106"/>
      <c r="H48" s="104"/>
      <c r="I48" s="107"/>
      <c r="J48" s="108"/>
    </row>
    <row r="49" spans="1:10" ht="55.35" customHeight="1">
      <c r="A49" s="101" t="str">
        <f>Criteria!$A48</f>
        <v>Presentation</v>
      </c>
      <c r="B49" s="103">
        <v>46</v>
      </c>
      <c r="C49" s="103" t="str">
        <f>Criteria!B48</f>
        <v>8.1</v>
      </c>
      <c r="D49" s="103" t="str">
        <f>Criteria!C48</f>
        <v>A</v>
      </c>
      <c r="E49" s="104" t="str">
        <f>Criteria!D48</f>
        <v>On each screen, is the visible content carrying information accessible to assistive technologies?</v>
      </c>
      <c r="F49" s="105" t="s">
        <v>2</v>
      </c>
      <c r="G49" s="106"/>
      <c r="H49" s="104"/>
      <c r="I49" s="107"/>
      <c r="J49" s="108"/>
    </row>
    <row r="50" spans="1:10" ht="55.35" customHeight="1">
      <c r="A50" s="101" t="str">
        <f>Criteria!$A49</f>
        <v>Presentation</v>
      </c>
      <c r="B50" s="103">
        <v>47</v>
      </c>
      <c r="C50" s="103" t="str">
        <f>Criteria!B49</f>
        <v>8.2</v>
      </c>
      <c r="D50" s="103" t="str">
        <f>Criteria!C49</f>
        <v>AA</v>
      </c>
      <c r="E50" s="104" t="str">
        <f>Criteria!D49</f>
        <v>On each screen, can the user increase the font size by at least 200% (excluding special cases)?</v>
      </c>
      <c r="F50" s="105" t="s">
        <v>2</v>
      </c>
      <c r="G50" s="106"/>
      <c r="H50" s="104"/>
      <c r="I50" s="107"/>
      <c r="J50" s="108"/>
    </row>
    <row r="51" spans="1:10" ht="55.35" customHeight="1">
      <c r="A51" s="101" t="str">
        <f>Criteria!$A50</f>
        <v>Presentation</v>
      </c>
      <c r="B51" s="103">
        <v>48</v>
      </c>
      <c r="C51" s="103" t="str">
        <f>Criteria!B50</f>
        <v>8.3</v>
      </c>
      <c r="D51" s="103" t="str">
        <f>Criteria!C50</f>
        <v>A</v>
      </c>
      <c r="E51" s="104" t="str">
        <f>Criteria!D50</f>
        <v>On each screen, does each component in a text environment whose nature is not obvious have a contrast ratio greater than or equal to 3:1 in relation to the surrounding text?</v>
      </c>
      <c r="F51" s="105" t="s">
        <v>2</v>
      </c>
      <c r="G51" s="106"/>
      <c r="H51" s="104"/>
      <c r="I51" s="107"/>
      <c r="J51" s="108"/>
    </row>
    <row r="52" spans="1:10" ht="45">
      <c r="A52" s="101" t="str">
        <f>Criteria!$A51</f>
        <v>Presentation</v>
      </c>
      <c r="B52" s="103">
        <v>49</v>
      </c>
      <c r="C52" s="103" t="str">
        <f>Criteria!B51</f>
        <v>8.4</v>
      </c>
      <c r="D52" s="103" t="str">
        <f>Criteria!C51</f>
        <v>A</v>
      </c>
      <c r="E52" s="104" t="str">
        <f>Criteria!D51</f>
        <v>On each screen, for each component in a text environment whose nature is not obvious, is there an indication other than colour to indicate when focused and hovered with the mouse?</v>
      </c>
      <c r="F52" s="105" t="s">
        <v>2</v>
      </c>
      <c r="G52" s="106"/>
      <c r="H52" s="104"/>
      <c r="I52" s="107"/>
      <c r="J52" s="108"/>
    </row>
    <row r="53" spans="1:10" ht="55.35" customHeight="1">
      <c r="A53" s="101" t="str">
        <f>Criteria!$A52</f>
        <v>Presentation</v>
      </c>
      <c r="B53" s="103">
        <v>50</v>
      </c>
      <c r="C53" s="103" t="str">
        <f>Criteria!B52</f>
        <v>8.5</v>
      </c>
      <c r="D53" s="103" t="str">
        <f>Criteria!C52</f>
        <v>A</v>
      </c>
      <c r="E53" s="104" t="str">
        <f>Criteria!D52</f>
        <v>On each screen, for each element receiving the focus, is the focus visible?</v>
      </c>
      <c r="F53" s="105" t="s">
        <v>2</v>
      </c>
      <c r="G53" s="106"/>
      <c r="H53" s="104"/>
      <c r="I53" s="107"/>
      <c r="J53" s="108"/>
    </row>
    <row r="54" spans="1:10" ht="55.35" customHeight="1">
      <c r="A54" s="101" t="str">
        <f>Criteria!$A53</f>
        <v>Presentation</v>
      </c>
      <c r="B54" s="103">
        <v>51</v>
      </c>
      <c r="C54" s="103" t="str">
        <f>Criteria!B53</f>
        <v>8.6</v>
      </c>
      <c r="D54" s="103" t="str">
        <f>Criteria!C53</f>
        <v>A</v>
      </c>
      <c r="E54" s="104" t="str">
        <f>Criteria!D53</f>
        <v>On each screen, information must not be conveyed solely by shape, size or location. Is this rule respected?</v>
      </c>
      <c r="F54" s="105" t="s">
        <v>2</v>
      </c>
      <c r="G54" s="106"/>
      <c r="H54" s="104"/>
      <c r="I54" s="107"/>
      <c r="J54" s="108"/>
    </row>
    <row r="55" spans="1:10" ht="55.35" customHeight="1">
      <c r="A55" s="101" t="str">
        <f>Criteria!$A54</f>
        <v>Presentation</v>
      </c>
      <c r="B55" s="103">
        <v>52</v>
      </c>
      <c r="C55" s="103" t="str">
        <f>Criteria!B54</f>
        <v>8.7</v>
      </c>
      <c r="D55" s="103" t="str">
        <f>Criteria!C54</f>
        <v>AA</v>
      </c>
      <c r="E55" s="104" t="str">
        <f>Criteria!D54</f>
        <v>On each screen, is the additional content that appears when the focus is set or when a user interface component is hovered over controllable by the user (excluding special cases)?</v>
      </c>
      <c r="F55" s="105" t="s">
        <v>2</v>
      </c>
      <c r="G55" s="106"/>
      <c r="H55" s="104"/>
      <c r="I55" s="107"/>
      <c r="J55" s="108"/>
    </row>
    <row r="56" spans="1:10" ht="55.35" customHeight="1">
      <c r="A56" s="101" t="str">
        <f>Criteria!$A55</f>
        <v>Forms</v>
      </c>
      <c r="B56" s="103">
        <v>53</v>
      </c>
      <c r="C56" s="103" t="str">
        <f>Criteria!B55</f>
        <v>9.1</v>
      </c>
      <c r="D56" s="103" t="str">
        <f>Criteria!C55</f>
        <v>A</v>
      </c>
      <c r="E56" s="104" t="str">
        <f>Criteria!D55</f>
        <v>Does each form field have a visible label?</v>
      </c>
      <c r="F56" s="105" t="s">
        <v>2</v>
      </c>
      <c r="G56" s="106"/>
      <c r="H56" s="104"/>
      <c r="I56" s="107"/>
      <c r="J56" s="108"/>
    </row>
    <row r="57" spans="1:10" ht="55.35" customHeight="1">
      <c r="A57" s="101" t="str">
        <f>Criteria!$A56</f>
        <v>Forms</v>
      </c>
      <c r="B57" s="103">
        <v>54</v>
      </c>
      <c r="C57" s="103" t="str">
        <f>Criteria!B56</f>
        <v>9.2</v>
      </c>
      <c r="D57" s="103" t="str">
        <f>Criteria!C56</f>
        <v>A</v>
      </c>
      <c r="E57" s="104" t="str">
        <f>Criteria!D56</f>
        <v>Does each form field have a label that is accessible to assistive technologies?</v>
      </c>
      <c r="F57" s="105" t="s">
        <v>2</v>
      </c>
      <c r="G57" s="106"/>
      <c r="H57" s="104"/>
      <c r="I57" s="107"/>
      <c r="J57" s="108"/>
    </row>
    <row r="58" spans="1:10">
      <c r="A58" s="101" t="str">
        <f>Criteria!$A57</f>
        <v>Forms</v>
      </c>
      <c r="B58" s="103">
        <v>55</v>
      </c>
      <c r="C58" s="103" t="str">
        <f>Criteria!B57</f>
        <v>9.3</v>
      </c>
      <c r="D58" s="103" t="str">
        <f>Criteria!C57</f>
        <v>A</v>
      </c>
      <c r="E58" s="104" t="str">
        <f>Criteria!D57</f>
        <v>Is each label associated with a form field relevant?</v>
      </c>
      <c r="F58" s="105" t="s">
        <v>2</v>
      </c>
      <c r="G58" s="106"/>
      <c r="H58" s="104"/>
      <c r="I58" s="107"/>
      <c r="J58" s="108"/>
    </row>
    <row r="59" spans="1:10" ht="22.5">
      <c r="A59" s="101" t="str">
        <f>Criteria!$A58</f>
        <v>Forms</v>
      </c>
      <c r="B59" s="103">
        <v>56</v>
      </c>
      <c r="C59" s="103" t="str">
        <f>Criteria!B58</f>
        <v>9.4</v>
      </c>
      <c r="D59" s="103" t="str">
        <f>Criteria!C58</f>
        <v>A</v>
      </c>
      <c r="E59" s="104" t="str">
        <f>Criteria!D58</f>
        <v>Are each field label and its associated field located next to each other?</v>
      </c>
      <c r="F59" s="105" t="s">
        <v>2</v>
      </c>
      <c r="G59" s="106"/>
      <c r="H59" s="104"/>
      <c r="I59" s="107"/>
      <c r="J59" s="108"/>
    </row>
    <row r="60" spans="1:10" ht="55.35" customHeight="1">
      <c r="A60" s="101" t="str">
        <f>Criteria!$A59</f>
        <v>Forms</v>
      </c>
      <c r="B60" s="103">
        <v>57</v>
      </c>
      <c r="C60" s="103" t="str">
        <f>Criteria!B59</f>
        <v>9.5</v>
      </c>
      <c r="D60" s="103" t="str">
        <f>Criteria!C59</f>
        <v>A</v>
      </c>
      <c r="E60" s="104" t="str">
        <f>Criteria!D59</f>
        <v>In each form, is the label of each button relevant?</v>
      </c>
      <c r="F60" s="105" t="s">
        <v>2</v>
      </c>
      <c r="G60" s="106"/>
      <c r="H60" s="104"/>
      <c r="I60" s="107"/>
      <c r="J60" s="108"/>
    </row>
    <row r="61" spans="1:10" ht="55.35" customHeight="1">
      <c r="A61" s="101" t="str">
        <f>Criteria!$A60</f>
        <v>Forms</v>
      </c>
      <c r="B61" s="103">
        <v>58</v>
      </c>
      <c r="C61" s="103" t="str">
        <f>Criteria!B60</f>
        <v>9.6</v>
      </c>
      <c r="D61" s="103" t="str">
        <f>Criteria!C60</f>
        <v>A</v>
      </c>
      <c r="E61" s="104" t="str">
        <f>Criteria!D60</f>
        <v>In each form, are the related form controls identified, if necessary?</v>
      </c>
      <c r="F61" s="105" t="s">
        <v>2</v>
      </c>
      <c r="G61" s="106"/>
      <c r="H61" s="104"/>
      <c r="I61" s="107"/>
      <c r="J61" s="108"/>
    </row>
    <row r="62" spans="1:10" ht="22.5">
      <c r="A62" s="101" t="str">
        <f>Criteria!$A61</f>
        <v>Forms</v>
      </c>
      <c r="B62" s="103">
        <v>59</v>
      </c>
      <c r="C62" s="103" t="str">
        <f>Criteria!B61</f>
        <v>9.7</v>
      </c>
      <c r="D62" s="103" t="str">
        <f>Criteria!C61</f>
        <v>A</v>
      </c>
      <c r="E62" s="104" t="str">
        <f>Criteria!D61</f>
        <v>Are the mandatory form fields correctly identified (excluding special cases)?</v>
      </c>
      <c r="F62" s="105" t="s">
        <v>2</v>
      </c>
      <c r="G62" s="106"/>
      <c r="H62" s="104"/>
      <c r="I62" s="107"/>
      <c r="J62" s="108"/>
    </row>
    <row r="63" spans="1:10" ht="22.5">
      <c r="A63" s="101" t="str">
        <f>Criteria!$A62</f>
        <v>Forms</v>
      </c>
      <c r="B63" s="103">
        <v>60</v>
      </c>
      <c r="C63" s="103" t="str">
        <f>Criteria!B62</f>
        <v>9.8</v>
      </c>
      <c r="D63" s="103" t="str">
        <f>Criteria!C62</f>
        <v>A</v>
      </c>
      <c r="E63" s="104" t="str">
        <f>Criteria!D62</f>
        <v>For each mandatory form field, is the expected data type and/or format available?</v>
      </c>
      <c r="F63" s="105" t="s">
        <v>2</v>
      </c>
      <c r="G63" s="106"/>
      <c r="H63" s="104"/>
      <c r="I63" s="107"/>
      <c r="J63" s="108"/>
    </row>
    <row r="64" spans="1:10">
      <c r="A64" s="101" t="str">
        <f>Criteria!$A63</f>
        <v>Forms</v>
      </c>
      <c r="B64" s="103">
        <v>61</v>
      </c>
      <c r="C64" s="103" t="str">
        <f>Criteria!B63</f>
        <v>9.9</v>
      </c>
      <c r="D64" s="103" t="str">
        <f>Criteria!C63</f>
        <v>A</v>
      </c>
      <c r="E64" s="104" t="str">
        <f>Criteria!D63</f>
        <v>In each form, are input errors accessible?</v>
      </c>
      <c r="F64" s="105" t="s">
        <v>2</v>
      </c>
      <c r="G64" s="106"/>
      <c r="H64" s="104"/>
      <c r="I64" s="107"/>
      <c r="J64" s="108"/>
    </row>
    <row r="65" spans="1:10" ht="33.75">
      <c r="A65" s="101" t="str">
        <f>Criteria!$A64</f>
        <v>Forms</v>
      </c>
      <c r="B65" s="103">
        <v>62</v>
      </c>
      <c r="C65" s="103" t="str">
        <f>Criteria!B64</f>
        <v>9.10</v>
      </c>
      <c r="D65" s="103" t="str">
        <f>Criteria!C64</f>
        <v>AA</v>
      </c>
      <c r="E65" s="104" t="str">
        <f>Criteria!D64</f>
        <v>In each form, is the error management accompanied, if necessary, by suggestions of expected data types, formats or values?</v>
      </c>
      <c r="F65" s="105" t="s">
        <v>2</v>
      </c>
      <c r="G65" s="106"/>
      <c r="H65" s="104"/>
      <c r="I65" s="107"/>
      <c r="J65" s="108"/>
    </row>
    <row r="66" spans="1:10" ht="55.35" customHeight="1">
      <c r="A66" s="101" t="str">
        <f>Criteria!$A65</f>
        <v>Forms</v>
      </c>
      <c r="B66" s="103">
        <v>63</v>
      </c>
      <c r="C66" s="103" t="str">
        <f>Criteria!B65</f>
        <v>9.11</v>
      </c>
      <c r="D66" s="103" t="str">
        <f>Criteria!C65</f>
        <v>AA</v>
      </c>
      <c r="E66" s="104" t="str">
        <f>Criteria!D65</f>
        <v>For each form that modifies or deletes data, or transmits answers to a test or examination, or whose validation has financial or legal consequences, can the data entered be modified, updated or rendered by the user?</v>
      </c>
      <c r="F66" s="105" t="s">
        <v>2</v>
      </c>
      <c r="G66" s="106"/>
      <c r="H66" s="104"/>
      <c r="I66" s="107"/>
      <c r="J66" s="108"/>
    </row>
    <row r="67" spans="1:10" ht="55.35" customHeight="1">
      <c r="A67" s="101" t="str">
        <f>Criteria!$A66</f>
        <v>Forms</v>
      </c>
      <c r="B67" s="103">
        <v>64</v>
      </c>
      <c r="C67" s="103" t="str">
        <f>Criteria!B66</f>
        <v>9.12</v>
      </c>
      <c r="D67" s="103" t="str">
        <f>Criteria!C66</f>
        <v>AA</v>
      </c>
      <c r="E67" s="104" t="str">
        <f>Criteria!D66</f>
        <v>For each field that expects personal user data, is input facilitated?</v>
      </c>
      <c r="F67" s="105" t="s">
        <v>2</v>
      </c>
      <c r="G67" s="106"/>
      <c r="H67" s="104"/>
      <c r="I67" s="107"/>
      <c r="J67" s="108"/>
    </row>
    <row r="68" spans="1:10" ht="55.35" customHeight="1">
      <c r="A68" s="101" t="str">
        <f>Criteria!$A67</f>
        <v>Navigation</v>
      </c>
      <c r="B68" s="103">
        <v>65</v>
      </c>
      <c r="C68" s="103" t="str">
        <f>Criteria!B67</f>
        <v>10.1</v>
      </c>
      <c r="D68" s="103" t="str">
        <f>Criteria!C67</f>
        <v>A</v>
      </c>
      <c r="E68" s="104" t="str">
        <f>Criteria!D67</f>
        <v>On each screen, is the navigation sequence consistent?</v>
      </c>
      <c r="F68" s="105" t="s">
        <v>2</v>
      </c>
      <c r="G68" s="106"/>
      <c r="H68" s="104"/>
      <c r="I68" s="107"/>
      <c r="J68" s="108"/>
    </row>
    <row r="69" spans="1:10" ht="22.5">
      <c r="A69" s="101" t="str">
        <f>Criteria!$A68</f>
        <v>Navigation</v>
      </c>
      <c r="B69" s="103">
        <v>66</v>
      </c>
      <c r="C69" s="103" t="str">
        <f>Criteria!B68</f>
        <v>10.2</v>
      </c>
      <c r="D69" s="103" t="str">
        <f>Criteria!C68</f>
        <v>A</v>
      </c>
      <c r="E69" s="104" t="str">
        <f>Criteria!D68</f>
        <v>On each screen, is the reading sequence by assistive technologies consistent?</v>
      </c>
      <c r="F69" s="105" t="s">
        <v>2</v>
      </c>
      <c r="G69" s="106"/>
      <c r="H69" s="104"/>
      <c r="I69" s="107"/>
      <c r="J69" s="108"/>
    </row>
    <row r="70" spans="1:10" ht="76.5" customHeight="1">
      <c r="A70" s="101" t="str">
        <f>Criteria!$A69</f>
        <v>Navigation</v>
      </c>
      <c r="B70" s="103">
        <v>67</v>
      </c>
      <c r="C70" s="103" t="str">
        <f>Criteria!B69</f>
        <v>10.3</v>
      </c>
      <c r="D70" s="103" t="str">
        <f>Criteria!C69</f>
        <v>A</v>
      </c>
      <c r="E70" s="104" t="str">
        <f>Criteria!D69</f>
        <v>On each screen, the navigation must not contain any keyboard traps. Is this rule respected?</v>
      </c>
      <c r="F70" s="105" t="s">
        <v>2</v>
      </c>
      <c r="G70" s="106"/>
      <c r="H70" s="104"/>
      <c r="I70" s="107"/>
      <c r="J70" s="108"/>
    </row>
    <row r="71" spans="1:10" ht="33.75">
      <c r="A71" s="101" t="str">
        <f>Criteria!$A70</f>
        <v>Navigation</v>
      </c>
      <c r="B71" s="103">
        <v>68</v>
      </c>
      <c r="C71" s="103" t="str">
        <f>Criteria!B70</f>
        <v>10.4</v>
      </c>
      <c r="D71" s="103" t="str">
        <f>Criteria!C70</f>
        <v>A</v>
      </c>
      <c r="E71" s="104" t="str">
        <f>Criteria!D70</f>
        <v>On each screen, are keyboard shortcuts using only one key (upper or lower case letter, punctuation, number or symbol) controllable by the user?</v>
      </c>
      <c r="F71" s="105" t="s">
        <v>2</v>
      </c>
      <c r="G71" s="106"/>
      <c r="H71" s="104"/>
      <c r="I71" s="107"/>
      <c r="J71" s="108"/>
    </row>
    <row r="72" spans="1:10" ht="33.75">
      <c r="A72" s="101" t="str">
        <f>Criteria!$A71</f>
        <v>Consultation</v>
      </c>
      <c r="B72" s="103">
        <v>69</v>
      </c>
      <c r="C72" s="103" t="str">
        <f>Criteria!B71</f>
        <v>11.1</v>
      </c>
      <c r="D72" s="103" t="str">
        <f>Criteria!C71</f>
        <v>A</v>
      </c>
      <c r="E72" s="104" t="str">
        <f>Criteria!D71</f>
        <v>For each screen, does the user have control over each time limit modifying content (excluding special cases)?</v>
      </c>
      <c r="F72" s="105" t="s">
        <v>2</v>
      </c>
      <c r="G72" s="106"/>
      <c r="H72" s="104"/>
      <c r="I72" s="107"/>
      <c r="J72" s="108"/>
    </row>
    <row r="73" spans="1:10" ht="55.35" customHeight="1">
      <c r="A73" s="101" t="str">
        <f>Criteria!$A72</f>
        <v>Consultation</v>
      </c>
      <c r="B73" s="103">
        <v>70</v>
      </c>
      <c r="C73" s="103" t="str">
        <f>Criteria!B72</f>
        <v>11.2</v>
      </c>
      <c r="D73" s="103" t="str">
        <f>Criteria!C72</f>
        <v>A</v>
      </c>
      <c r="E73" s="104" t="str">
        <f>Criteria!D72</f>
        <v>For each screen, can each process limiting the time of a session be stopped or deleted (excluding special cases)?</v>
      </c>
      <c r="F73" s="105" t="s">
        <v>2</v>
      </c>
      <c r="G73" s="106"/>
      <c r="H73" s="104"/>
      <c r="I73" s="107"/>
      <c r="J73" s="108"/>
    </row>
    <row r="74" spans="1:10" ht="55.35" customHeight="1">
      <c r="A74" s="101" t="str">
        <f>Criteria!$A73</f>
        <v>Consultation</v>
      </c>
      <c r="B74" s="103">
        <v>71</v>
      </c>
      <c r="C74" s="103" t="str">
        <f>Criteria!B73</f>
        <v>11.3</v>
      </c>
      <c r="D74" s="103" t="str">
        <f>Criteria!C73</f>
        <v>A</v>
      </c>
      <c r="E74" s="104" t="str">
        <f>Criteria!D73</f>
        <v>On each screen, does each office document available for download have, if necessary, an accessible version (excluding special cases)?</v>
      </c>
      <c r="F74" s="105" t="s">
        <v>2</v>
      </c>
      <c r="G74" s="106"/>
      <c r="H74" s="104"/>
      <c r="I74" s="107"/>
      <c r="J74" s="108"/>
    </row>
    <row r="75" spans="1:10" ht="55.35" customHeight="1">
      <c r="A75" s="101" t="str">
        <f>Criteria!$A74</f>
        <v>Consultation</v>
      </c>
      <c r="B75" s="103">
        <v>72</v>
      </c>
      <c r="C75" s="103" t="str">
        <f>Criteria!B74</f>
        <v>11.4</v>
      </c>
      <c r="D75" s="103" t="str">
        <f>Criteria!C74</f>
        <v>A</v>
      </c>
      <c r="E75" s="104" t="str">
        <f>Criteria!D74</f>
        <v>For each office document with an accessible version, does this version offer the same information (excluding special cases)?</v>
      </c>
      <c r="F75" s="105" t="s">
        <v>2</v>
      </c>
      <c r="G75" s="106"/>
      <c r="H75" s="104"/>
      <c r="I75" s="107"/>
      <c r="J75" s="108"/>
    </row>
    <row r="76" spans="1:10" ht="55.35" customHeight="1">
      <c r="A76" s="101" t="str">
        <f>Criteria!$A75</f>
        <v>Consultation</v>
      </c>
      <c r="B76" s="103">
        <v>73</v>
      </c>
      <c r="C76" s="103" t="str">
        <f>Criteria!B75</f>
        <v>11.5</v>
      </c>
      <c r="D76" s="103" t="str">
        <f>Criteria!C75</f>
        <v>A</v>
      </c>
      <c r="E76" s="104" t="str">
        <f>Criteria!D75</f>
        <v>On each screen, does each cryptic content (ASCII art, emoticon, cryptic syntax) have an alternative?</v>
      </c>
      <c r="F76" s="105" t="s">
        <v>2</v>
      </c>
      <c r="G76" s="106"/>
      <c r="H76" s="104"/>
      <c r="I76" s="107"/>
      <c r="J76" s="108"/>
    </row>
    <row r="77" spans="1:10" ht="33.75">
      <c r="A77" s="101" t="str">
        <f>Criteria!$A76</f>
        <v>Consultation</v>
      </c>
      <c r="B77" s="103">
        <v>74</v>
      </c>
      <c r="C77" s="103" t="str">
        <f>Criteria!B76</f>
        <v>11.6</v>
      </c>
      <c r="D77" s="103" t="str">
        <f>Criteria!C76</f>
        <v>A</v>
      </c>
      <c r="E77" s="104" t="str">
        <f>Criteria!D76</f>
        <v>On each screen, for each cryptic content (ASCII art, emoticon, cryptic syntax) having an alternative, is this alternative relevant?</v>
      </c>
      <c r="F77" s="105" t="s">
        <v>2</v>
      </c>
      <c r="G77" s="106"/>
      <c r="H77" s="104"/>
      <c r="I77" s="107"/>
      <c r="J77" s="108"/>
    </row>
    <row r="78" spans="1:10" ht="22.5">
      <c r="A78" s="101" t="str">
        <f>Criteria!$A77</f>
        <v>Consultation</v>
      </c>
      <c r="B78" s="103">
        <v>75</v>
      </c>
      <c r="C78" s="103" t="str">
        <f>Criteria!B77</f>
        <v>11.7</v>
      </c>
      <c r="D78" s="103" t="str">
        <f>Criteria!C77</f>
        <v>A</v>
      </c>
      <c r="E78" s="104" t="str">
        <f>Criteria!D77</f>
        <v>On each screen, are sudden change in brightness or blinking effects used correctly?</v>
      </c>
      <c r="F78" s="105" t="s">
        <v>2</v>
      </c>
      <c r="G78" s="106"/>
      <c r="H78" s="104"/>
      <c r="I78" s="107"/>
      <c r="J78" s="108"/>
    </row>
    <row r="79" spans="1:10" ht="55.35" customHeight="1">
      <c r="A79" s="101" t="str">
        <f>Criteria!$A78</f>
        <v>Consultation</v>
      </c>
      <c r="B79" s="103">
        <v>76</v>
      </c>
      <c r="C79" s="103" t="str">
        <f>Criteria!B78</f>
        <v>11.8</v>
      </c>
      <c r="D79" s="103" t="str">
        <f>Criteria!C78</f>
        <v>A</v>
      </c>
      <c r="E79" s="104" t="str">
        <f>Criteria!D78</f>
        <v>On each screen, is each moving or blinking content controllable by the user?</v>
      </c>
      <c r="F79" s="105" t="s">
        <v>2</v>
      </c>
      <c r="G79" s="106"/>
      <c r="H79" s="104"/>
      <c r="I79" s="107"/>
      <c r="J79" s="108"/>
    </row>
    <row r="80" spans="1:10" ht="55.35" customHeight="1">
      <c r="A80" s="101" t="str">
        <f>Criteria!$A79</f>
        <v>Consultation</v>
      </c>
      <c r="B80" s="103">
        <v>77</v>
      </c>
      <c r="C80" s="103" t="str">
        <f>Criteria!B79</f>
        <v>11.9</v>
      </c>
      <c r="D80" s="103" t="str">
        <f>Criteria!C79</f>
        <v>AA</v>
      </c>
      <c r="E80" s="104" t="str">
        <f>Criteria!D79</f>
        <v>On each screen, is the content offered viewable regardless of screen orientation (portrait or landscape) (excluding special cases)?</v>
      </c>
      <c r="F80" s="105" t="s">
        <v>2</v>
      </c>
      <c r="G80" s="106"/>
      <c r="H80" s="104"/>
      <c r="I80" s="107"/>
      <c r="J80" s="108"/>
    </row>
    <row r="81" spans="1:10" ht="55.35" customHeight="1">
      <c r="A81" s="101" t="str">
        <f>Criteria!$A80</f>
        <v>Consultation</v>
      </c>
      <c r="B81" s="103">
        <v>78</v>
      </c>
      <c r="C81" s="103" t="str">
        <f>Criteria!B80</f>
        <v>11.10</v>
      </c>
      <c r="D81" s="103" t="str">
        <f>Criteria!C80</f>
        <v>A</v>
      </c>
      <c r="E81" s="104" t="str">
        <f>Criteria!D80</f>
        <v>On each screen, are the features that can be activated using a complex gesture able to be activated using a simple gesture (excluding special cases)?</v>
      </c>
      <c r="F81" s="105" t="s">
        <v>2</v>
      </c>
      <c r="G81" s="106"/>
      <c r="H81" s="104"/>
      <c r="I81" s="107"/>
      <c r="J81" s="108"/>
    </row>
    <row r="82" spans="1:10" ht="55.35" customHeight="1">
      <c r="A82" s="101" t="str">
        <f>Criteria!$A81</f>
        <v>Consultation</v>
      </c>
      <c r="B82" s="103">
        <v>79</v>
      </c>
      <c r="C82" s="103" t="str">
        <f>Criteria!B81</f>
        <v>11.11</v>
      </c>
      <c r="D82" s="103" t="str">
        <f>Criteria!C81</f>
        <v>A</v>
      </c>
      <c r="E82" s="104" t="str">
        <f>Criteria!D81</f>
        <v>On each screen, are the features that can be activated by performing simultaneous actions activated by means of a single action? Is this rule respected (excluding special cases)?</v>
      </c>
      <c r="F82" s="105" t="s">
        <v>2</v>
      </c>
      <c r="G82" s="106"/>
      <c r="H82" s="104"/>
      <c r="I82" s="107"/>
      <c r="J82" s="108"/>
    </row>
    <row r="83" spans="1:10" ht="55.35" customHeight="1">
      <c r="A83" s="101" t="str">
        <f>Criteria!$A82</f>
        <v>Consultation</v>
      </c>
      <c r="B83" s="103">
        <v>80</v>
      </c>
      <c r="C83" s="103" t="str">
        <f>Criteria!B82</f>
        <v>11.12</v>
      </c>
      <c r="D83" s="103" t="str">
        <f>Criteria!C82</f>
        <v>A</v>
      </c>
      <c r="E83" s="104" t="str">
        <f>Criteria!D82</f>
        <v>On each screen, can actions triggered by a pointing device on a single point on the screen be cancelled (excluding special cases)?</v>
      </c>
      <c r="F83" s="105" t="s">
        <v>2</v>
      </c>
      <c r="G83" s="106"/>
      <c r="H83" s="104"/>
      <c r="I83" s="107"/>
      <c r="J83" s="108"/>
    </row>
    <row r="84" spans="1:10" ht="55.35" customHeight="1">
      <c r="A84" s="101" t="str">
        <f>Criteria!$A83</f>
        <v>Consultation</v>
      </c>
      <c r="B84" s="103">
        <v>81</v>
      </c>
      <c r="C84" s="103" t="str">
        <f>Criteria!B83</f>
        <v>11.13</v>
      </c>
      <c r="D84" s="103" t="str">
        <f>Criteria!C83</f>
        <v>A</v>
      </c>
      <c r="E84" s="104" t="str">
        <f>Criteria!D83</f>
        <v>On each screen, can the features involving movement from or to the device be satisfied in an alternative way (excluding special cases)?</v>
      </c>
      <c r="F84" s="105" t="s">
        <v>2</v>
      </c>
      <c r="G84" s="106"/>
      <c r="H84" s="104"/>
      <c r="I84" s="107"/>
      <c r="J84" s="108"/>
    </row>
    <row r="85" spans="1:10" ht="55.35" customHeight="1">
      <c r="A85" s="101" t="str">
        <f>Criteria!$A84</f>
        <v>Consultation</v>
      </c>
      <c r="B85" s="103">
        <v>82</v>
      </c>
      <c r="C85" s="103" t="str">
        <f>Criteria!B84</f>
        <v>11.14</v>
      </c>
      <c r="D85" s="103" t="str">
        <f>Criteria!C84</f>
        <v>AA</v>
      </c>
      <c r="E85" s="104" t="str">
        <f>Criteria!D84</f>
        <v>For each document conversion feature, is the accessibility information available in the source document retained in the destination document (excluding special cases)?</v>
      </c>
      <c r="F85" s="105" t="s">
        <v>2</v>
      </c>
      <c r="G85" s="106"/>
      <c r="H85" s="104"/>
      <c r="I85" s="107"/>
      <c r="J85" s="108"/>
    </row>
    <row r="86" spans="1:10" ht="55.35" customHeight="1">
      <c r="A86" s="101" t="str">
        <f>Criteria!$A85</f>
        <v>Consultation</v>
      </c>
      <c r="B86" s="103">
        <v>83</v>
      </c>
      <c r="C86" s="103" t="str">
        <f>Criteria!B85</f>
        <v>11.15</v>
      </c>
      <c r="D86" s="103" t="str">
        <f>Criteria!C85</f>
        <v>A</v>
      </c>
      <c r="E86" s="104" t="str">
        <f>Criteria!D85</f>
        <v>Is an alternative method available for each identification or control functionality of the application that relies on the use of biological characteristics of the user?</v>
      </c>
      <c r="F86" s="105" t="s">
        <v>2</v>
      </c>
      <c r="G86" s="106"/>
      <c r="H86" s="104"/>
      <c r="I86" s="107"/>
      <c r="J86" s="108"/>
    </row>
    <row r="87" spans="1:10" ht="55.35" customHeight="1">
      <c r="A87" s="101" t="str">
        <f>Criteria!$A86</f>
        <v>Consultation</v>
      </c>
      <c r="B87" s="103">
        <v>84</v>
      </c>
      <c r="C87" s="103" t="str">
        <f>Criteria!B86</f>
        <v>11.16</v>
      </c>
      <c r="D87" s="103" t="str">
        <f>Criteria!C86</f>
        <v>A</v>
      </c>
      <c r="E87" s="104" t="str">
        <f>Criteria!D86</f>
        <v>For each application that incorporates key repeat functionality, is the repeat adjustable (excluding special cases)?</v>
      </c>
      <c r="F87" s="105" t="s">
        <v>2</v>
      </c>
      <c r="G87" s="106"/>
      <c r="H87" s="104"/>
      <c r="I87" s="107"/>
      <c r="J87" s="108"/>
    </row>
    <row r="88" spans="1:10" ht="55.35" customHeight="1">
      <c r="A88" s="101" t="str">
        <f>Criteria!$A87</f>
        <v>Documentation and accessibility features</v>
      </c>
      <c r="B88" s="103">
        <v>85</v>
      </c>
      <c r="C88" s="103" t="str">
        <f>Criteria!B87</f>
        <v>12.1</v>
      </c>
      <c r="D88" s="103" t="str">
        <f>Criteria!C87</f>
        <v>AA</v>
      </c>
      <c r="E88" s="104" t="str">
        <f>Criteria!D87</f>
        <v>Does the application documentation describe the accessibility features of the application and their use?</v>
      </c>
      <c r="F88" s="105" t="s">
        <v>2</v>
      </c>
      <c r="G88" s="106"/>
      <c r="H88" s="104"/>
      <c r="I88" s="107"/>
      <c r="J88" s="108"/>
    </row>
    <row r="89" spans="1:10" ht="55.35" customHeight="1">
      <c r="A89" s="101" t="str">
        <f>Criteria!$A88</f>
        <v>Documentation and accessibility features</v>
      </c>
      <c r="B89" s="103">
        <v>86</v>
      </c>
      <c r="C89" s="103" t="str">
        <f>Criteria!B88</f>
        <v>12.2</v>
      </c>
      <c r="D89" s="103" t="str">
        <f>Criteria!C88</f>
        <v>A</v>
      </c>
      <c r="E89" s="104" t="str">
        <f>Criteria!D88</f>
        <v>For each accessibility feature described in the documentation, the entire path that enables it to be activated meets the accessibility needs of the users who require it. Is this rule respected (excluding special cases)?</v>
      </c>
      <c r="F89" s="105" t="s">
        <v>2</v>
      </c>
      <c r="G89" s="106"/>
      <c r="H89" s="104"/>
      <c r="I89" s="107"/>
      <c r="J89" s="108"/>
    </row>
    <row r="90" spans="1:10" ht="55.35" customHeight="1">
      <c r="A90" s="101" t="str">
        <f>Criteria!$A89</f>
        <v>Documentation and accessibility features</v>
      </c>
      <c r="B90" s="103">
        <v>87</v>
      </c>
      <c r="C90" s="103" t="str">
        <f>Criteria!B89</f>
        <v>12.3</v>
      </c>
      <c r="D90" s="103" t="str">
        <f>Criteria!C89</f>
        <v>A</v>
      </c>
      <c r="E90" s="104" t="str">
        <f>Criteria!D89</f>
        <v>The application does not interfere with the accessibility features of the platform. Is this rule respected?</v>
      </c>
      <c r="F90" s="105" t="s">
        <v>2</v>
      </c>
      <c r="G90" s="106"/>
      <c r="H90" s="104"/>
      <c r="I90" s="107"/>
      <c r="J90" s="108"/>
    </row>
    <row r="91" spans="1:10" ht="55.35" customHeight="1">
      <c r="A91" s="101" t="str">
        <f>Criteria!$A90</f>
        <v>Documentation and accessibility features</v>
      </c>
      <c r="B91" s="103">
        <v>88</v>
      </c>
      <c r="C91" s="103" t="str">
        <f>Criteria!B90</f>
        <v>12.4</v>
      </c>
      <c r="D91" s="103" t="str">
        <f>Criteria!C90</f>
        <v>A</v>
      </c>
      <c r="E91" s="104" t="str">
        <f>Criteria!D90</f>
        <v>Is the application documentation accessible?</v>
      </c>
      <c r="F91" s="105" t="s">
        <v>2</v>
      </c>
      <c r="G91" s="106"/>
      <c r="H91" s="104"/>
      <c r="I91" s="107"/>
      <c r="J91" s="108"/>
    </row>
    <row r="92" spans="1:10" ht="55.35" customHeight="1">
      <c r="A92" s="101" t="str">
        <f>Criteria!$A91</f>
        <v>Editing tools</v>
      </c>
      <c r="B92" s="103">
        <v>89</v>
      </c>
      <c r="C92" s="103" t="str">
        <f>Criteria!B91</f>
        <v>13.1</v>
      </c>
      <c r="D92" s="103" t="str">
        <f>Criteria!C91</f>
        <v>A</v>
      </c>
      <c r="E92" s="104" t="str">
        <f>Criteria!D91</f>
        <v>Can the editing tool be used to define the accessibility information required to create compliant content?</v>
      </c>
      <c r="F92" s="105" t="s">
        <v>2</v>
      </c>
      <c r="G92" s="106"/>
      <c r="H92" s="104"/>
      <c r="I92" s="107"/>
      <c r="J92" s="108"/>
    </row>
    <row r="93" spans="1:10" ht="22.5">
      <c r="A93" s="101" t="str">
        <f>Criteria!$A92</f>
        <v>Editing tools</v>
      </c>
      <c r="B93" s="103">
        <v>90</v>
      </c>
      <c r="C93" s="103" t="str">
        <f>Criteria!B92</f>
        <v>13.2</v>
      </c>
      <c r="D93" s="103" t="str">
        <f>Criteria!C92</f>
        <v>A</v>
      </c>
      <c r="E93" s="104" t="str">
        <f>Criteria!D92</f>
        <v>Does the editing tool provide help with creating accessible content?</v>
      </c>
      <c r="F93" s="105" t="s">
        <v>2</v>
      </c>
      <c r="G93" s="106"/>
      <c r="H93" s="104"/>
      <c r="I93" s="107"/>
      <c r="J93" s="108"/>
    </row>
    <row r="94" spans="1:10" ht="55.35" customHeight="1">
      <c r="A94" s="101" t="str">
        <f>Criteria!$A93</f>
        <v>Editing tools</v>
      </c>
      <c r="B94" s="103">
        <v>91</v>
      </c>
      <c r="C94" s="103" t="str">
        <f>Criteria!B93</f>
        <v>13.3</v>
      </c>
      <c r="D94" s="103" t="str">
        <f>Criteria!C93</f>
        <v>A</v>
      </c>
      <c r="E94" s="104" t="str">
        <f>Criteria!D93</f>
        <v>Is the content generated by each content transformation accessible (excluding special cases)?</v>
      </c>
      <c r="F94" s="105" t="s">
        <v>2</v>
      </c>
      <c r="G94" s="106"/>
      <c r="H94" s="104"/>
      <c r="I94" s="107"/>
      <c r="J94" s="108"/>
    </row>
    <row r="95" spans="1:10" ht="55.35" customHeight="1">
      <c r="A95" s="101" t="str">
        <f>Criteria!$A94</f>
        <v>Editing tools</v>
      </c>
      <c r="B95" s="103">
        <v>92</v>
      </c>
      <c r="C95" s="103" t="str">
        <f>Criteria!B94</f>
        <v>13.4</v>
      </c>
      <c r="D95" s="103" t="str">
        <f>Criteria!C94</f>
        <v>AA</v>
      </c>
      <c r="E95" s="104" t="str">
        <f>Criteria!D94</f>
        <v>For each accessibility error identified by an automatic or semi-automatic accessibility test, does the editing tool provide suggestions for repair?</v>
      </c>
      <c r="F95" s="105" t="s">
        <v>2</v>
      </c>
      <c r="G95" s="106"/>
      <c r="H95" s="104"/>
      <c r="I95" s="107"/>
      <c r="J95" s="108"/>
    </row>
    <row r="96" spans="1:10" ht="55.35" customHeight="1">
      <c r="A96" s="101" t="str">
        <f>Criteria!$A95</f>
        <v>Editing tools</v>
      </c>
      <c r="B96" s="103">
        <v>93</v>
      </c>
      <c r="C96" s="103" t="str">
        <f>Criteria!B95</f>
        <v>13.5</v>
      </c>
      <c r="D96" s="103" t="str">
        <f>Criteria!C95</f>
        <v>A</v>
      </c>
      <c r="E96" s="104" t="str">
        <f>Criteria!D95</f>
        <v>For each set of templates, at least one template meets the requirements of the RAWeb. Is this rule respected?</v>
      </c>
      <c r="F96" s="105" t="s">
        <v>2</v>
      </c>
      <c r="G96" s="106"/>
      <c r="H96" s="104"/>
      <c r="I96" s="107"/>
      <c r="J96" s="108"/>
    </row>
    <row r="97" spans="1:10" ht="22.5">
      <c r="A97" s="101" t="str">
        <f>Criteria!$A96</f>
        <v>Editing tools</v>
      </c>
      <c r="B97" s="103">
        <v>94</v>
      </c>
      <c r="C97" s="103" t="str">
        <f>Criteria!B96</f>
        <v>13.6</v>
      </c>
      <c r="D97" s="103" t="str">
        <f>Criteria!C96</f>
        <v>A</v>
      </c>
      <c r="E97" s="104" t="str">
        <f>Criteria!D96</f>
        <v>Is each template that enables the RAWeb requirements to be met clearly identifiable?</v>
      </c>
      <c r="F97" s="105" t="s">
        <v>2</v>
      </c>
      <c r="G97" s="106"/>
      <c r="H97" s="104"/>
      <c r="I97" s="107"/>
      <c r="J97" s="108"/>
    </row>
    <row r="98" spans="1:10" ht="33.75">
      <c r="A98" s="101" t="str">
        <f>Criteria!$A97</f>
        <v>Support services</v>
      </c>
      <c r="B98" s="103">
        <v>95</v>
      </c>
      <c r="C98" s="103" t="str">
        <f>Criteria!B97</f>
        <v>14.1</v>
      </c>
      <c r="D98" s="103" t="str">
        <f>Criteria!C97</f>
        <v>AA</v>
      </c>
      <c r="E98" s="104" t="str">
        <f>Criteria!D97</f>
        <v>Does each support service provide information relating to the accessibility features of the application described in the documentation?</v>
      </c>
      <c r="F98" s="105" t="s">
        <v>2</v>
      </c>
      <c r="G98" s="106"/>
      <c r="H98" s="104"/>
      <c r="I98" s="107"/>
      <c r="J98" s="108"/>
    </row>
    <row r="99" spans="1:10" ht="33.75">
      <c r="A99" s="101" t="str">
        <f>Criteria!$A98</f>
        <v>Support services</v>
      </c>
      <c r="B99" s="103">
        <v>96</v>
      </c>
      <c r="C99" s="103" t="str">
        <f>Criteria!B98</f>
        <v>14.2</v>
      </c>
      <c r="D99" s="103" t="str">
        <f>Criteria!C98</f>
        <v>A</v>
      </c>
      <c r="E99" s="104" t="str">
        <f>Criteria!D98</f>
        <v>The support service meets the communication needs of people with disabilities directly or through a relay service. Is this rule respected?</v>
      </c>
      <c r="F99" s="105" t="s">
        <v>2</v>
      </c>
      <c r="G99" s="106"/>
      <c r="H99" s="104"/>
      <c r="I99" s="107"/>
      <c r="J99" s="108"/>
    </row>
    <row r="100" spans="1:10" ht="45">
      <c r="A100" s="101" t="str">
        <f>Criteria!$A99</f>
        <v>Real-time communication</v>
      </c>
      <c r="B100" s="103">
        <v>97</v>
      </c>
      <c r="C100" s="103" t="str">
        <f>Criteria!B99</f>
        <v>15.1</v>
      </c>
      <c r="D100" s="103" t="str">
        <f>Criteria!C99</f>
        <v>A</v>
      </c>
      <c r="E100" s="104" t="str">
        <f>Criteria!D99</f>
        <v>For each two-way voice communication application, is the application capable of encoding and decoding this communication with a frequency range whose upper limit is at least 7,000 Hz?</v>
      </c>
      <c r="F100" s="105" t="s">
        <v>2</v>
      </c>
      <c r="G100" s="106"/>
      <c r="H100" s="104"/>
      <c r="I100" s="107"/>
      <c r="J100" s="108"/>
    </row>
    <row r="101" spans="1:10" ht="33.75">
      <c r="A101" s="101" t="str">
        <f>Criteria!$A100</f>
        <v>Real-time communication</v>
      </c>
      <c r="B101" s="103">
        <v>98</v>
      </c>
      <c r="C101" s="103" t="str">
        <f>Criteria!B100</f>
        <v>15.2</v>
      </c>
      <c r="D101" s="103" t="str">
        <f>Criteria!C100</f>
        <v>A</v>
      </c>
      <c r="E101" s="104" t="str">
        <f>Criteria!D100</f>
        <v>Does each application that supports two-way voice communication have real-time text communication functionality?</v>
      </c>
      <c r="F101" s="105" t="s">
        <v>2</v>
      </c>
      <c r="G101" s="106"/>
      <c r="H101" s="104"/>
      <c r="I101" s="107"/>
      <c r="J101" s="108"/>
    </row>
    <row r="102" spans="1:10" ht="33.75">
      <c r="A102" s="101" t="str">
        <f>Criteria!$A101</f>
        <v>Real-time communication</v>
      </c>
      <c r="B102" s="103">
        <v>99</v>
      </c>
      <c r="C102" s="103" t="str">
        <f>Criteria!B101</f>
        <v>15.3</v>
      </c>
      <c r="D102" s="103" t="str">
        <f>Criteria!C101</f>
        <v>A</v>
      </c>
      <c r="E102" s="104" t="str">
        <f>Criteria!D101</f>
        <v>For each application that allows two-way voice communication and real-time text, are both modes usable simultaneously?</v>
      </c>
      <c r="F102" s="105" t="s">
        <v>2</v>
      </c>
      <c r="G102" s="106"/>
      <c r="H102" s="104"/>
      <c r="I102" s="107"/>
      <c r="J102" s="108"/>
    </row>
    <row r="103" spans="1:10" ht="33.75">
      <c r="A103" s="101" t="str">
        <f>Criteria!$A102</f>
        <v>Real-time communication</v>
      </c>
      <c r="B103" s="103">
        <v>100</v>
      </c>
      <c r="C103" s="103" t="str">
        <f>Criteria!B102</f>
        <v>15.4</v>
      </c>
      <c r="D103" s="103" t="str">
        <f>Criteria!C102</f>
        <v>A</v>
      </c>
      <c r="E103" s="104" t="str">
        <f>Criteria!D102</f>
        <v>For each real-time text communication functionality, can the messages be identified (excluding special cases)?</v>
      </c>
      <c r="F103" s="105" t="s">
        <v>2</v>
      </c>
      <c r="G103" s="106"/>
      <c r="H103" s="104"/>
      <c r="I103" s="107"/>
      <c r="J103" s="108"/>
    </row>
    <row r="104" spans="1:10" ht="22.5">
      <c r="A104" s="101" t="str">
        <f>Criteria!$A103</f>
        <v>Real-time communication</v>
      </c>
      <c r="B104" s="103">
        <v>101</v>
      </c>
      <c r="C104" s="103" t="str">
        <f>Criteria!B103</f>
        <v>15.5</v>
      </c>
      <c r="D104" s="103" t="str">
        <f>Criteria!C103</f>
        <v>A</v>
      </c>
      <c r="E104" s="104" t="str">
        <f>Criteria!D103</f>
        <v>For each two-way voice communication application, is a visual indicator of oral activity present?</v>
      </c>
      <c r="F104" s="105" t="s">
        <v>2</v>
      </c>
      <c r="G104" s="106"/>
      <c r="H104" s="104"/>
      <c r="I104" s="107"/>
      <c r="J104" s="108"/>
    </row>
    <row r="105" spans="1:10" ht="45">
      <c r="A105" s="101" t="str">
        <f>Criteria!$A104</f>
        <v>Real-time communication</v>
      </c>
      <c r="B105" s="103">
        <v>102</v>
      </c>
      <c r="C105" s="103" t="str">
        <f>Criteria!B104</f>
        <v>15.6</v>
      </c>
      <c r="D105" s="103" t="str">
        <f>Criteria!C104</f>
        <v>A</v>
      </c>
      <c r="E105" s="104" t="str">
        <f>Criteria!D104</f>
        <v>Does each real-time text communication application that can interact with other real-time text communication applications comply with the interoperability rules in force?</v>
      </c>
      <c r="F105" s="105" t="s">
        <v>2</v>
      </c>
      <c r="G105" s="106"/>
      <c r="H105" s="104"/>
      <c r="I105" s="107"/>
      <c r="J105" s="108"/>
    </row>
    <row r="106" spans="1:10" ht="45">
      <c r="A106" s="101" t="str">
        <f>Criteria!$A105</f>
        <v>Real-time communication</v>
      </c>
      <c r="B106" s="103">
        <v>103</v>
      </c>
      <c r="C106" s="103" t="str">
        <f>Criteria!B105</f>
        <v>15.7</v>
      </c>
      <c r="D106" s="103" t="str">
        <f>Criteria!C105</f>
        <v>AA</v>
      </c>
      <c r="E106" s="104" t="str">
        <f>Criteria!D105</f>
        <v>For each application that supports real-time text (RTT) communication, the transmission delay for each input unit is 500ms or less. Is this rule respected?</v>
      </c>
      <c r="F106" s="105" t="s">
        <v>2</v>
      </c>
      <c r="G106" s="106"/>
      <c r="H106" s="104"/>
      <c r="I106" s="107"/>
      <c r="J106" s="108"/>
    </row>
    <row r="107" spans="1:10" ht="22.5">
      <c r="A107" s="101" t="str">
        <f>Criteria!$A106</f>
        <v>Real-time communication</v>
      </c>
      <c r="B107" s="103">
        <v>104</v>
      </c>
      <c r="C107" s="103" t="str">
        <f>Criteria!B106</f>
        <v>15.8</v>
      </c>
      <c r="D107" s="103" t="str">
        <f>Criteria!C106</f>
        <v>A</v>
      </c>
      <c r="E107" s="104" t="str">
        <f>Criteria!D106</f>
        <v>For each telecommunication application, is the identification of the party initiating a call accessible?</v>
      </c>
      <c r="F107" s="105" t="s">
        <v>2</v>
      </c>
      <c r="G107" s="106"/>
      <c r="H107" s="104"/>
      <c r="I107" s="107"/>
      <c r="J107" s="108"/>
    </row>
    <row r="108" spans="1:10" ht="55.35" customHeight="1">
      <c r="A108" s="101" t="str">
        <f>Criteria!$A107</f>
        <v>Real-time communication</v>
      </c>
      <c r="B108" s="103">
        <v>105</v>
      </c>
      <c r="C108" s="103" t="str">
        <f>Criteria!B107</f>
        <v>15.9</v>
      </c>
      <c r="D108" s="103" t="str">
        <f>Criteria!C107</f>
        <v>A</v>
      </c>
      <c r="E108" s="104" t="str">
        <f>Criteria!D107</f>
        <v>For each two-way voice communication application that provides caller identification, is there a way to present this identification for sign language users?</v>
      </c>
      <c r="F108" s="105" t="s">
        <v>2</v>
      </c>
      <c r="G108" s="106"/>
      <c r="H108" s="104"/>
      <c r="I108" s="107"/>
      <c r="J108" s="108"/>
    </row>
    <row r="109" spans="1:10" ht="33.75">
      <c r="A109" s="101" t="str">
        <f>Criteria!$A108</f>
        <v>Real-time communication</v>
      </c>
      <c r="B109" s="103">
        <v>106</v>
      </c>
      <c r="C109" s="103" t="str">
        <f>Criteria!B108</f>
        <v>15.10</v>
      </c>
      <c r="D109" s="103" t="str">
        <f>Criteria!C108</f>
        <v>A</v>
      </c>
      <c r="E109" s="104" t="str">
        <f>Criteria!D108</f>
        <v>For each two-way voice communication application that has voice-based services, are these services usable without the need to listen or speak?</v>
      </c>
      <c r="F109" s="105" t="s">
        <v>2</v>
      </c>
      <c r="G109" s="106"/>
      <c r="H109" s="104"/>
      <c r="I109" s="107"/>
      <c r="J109" s="108"/>
    </row>
    <row r="110" spans="1:10" ht="33.75">
      <c r="A110" s="101" t="str">
        <f>Criteria!$A109</f>
        <v>Real-time communication</v>
      </c>
      <c r="B110" s="103">
        <v>107</v>
      </c>
      <c r="C110" s="103" t="str">
        <f>Criteria!B109</f>
        <v>15.11</v>
      </c>
      <c r="D110" s="103" t="str">
        <f>Criteria!C109</f>
        <v>AA</v>
      </c>
      <c r="E110" s="104" t="str">
        <f>Criteria!D109</f>
        <v>For each two-way voice communication application that has real-time video, is the quality of the video sufficient?</v>
      </c>
      <c r="F110" s="105" t="s">
        <v>2</v>
      </c>
    </row>
  </sheetData>
  <autoFilter ref="A3:M158" xr:uid="{00000000-0009-0000-0000-00000D000000}"/>
  <mergeCells count="4">
    <mergeCell ref="A1:D1"/>
    <mergeCell ref="A2:D2"/>
    <mergeCell ref="E1:I1"/>
    <mergeCell ref="E2:I2"/>
  </mergeCells>
  <conditionalFormatting sqref="G4:G109">
    <cfRule type="cellIs" dxfId="116" priority="9" operator="equal">
      <formula>"D"</formula>
    </cfRule>
  </conditionalFormatting>
  <conditionalFormatting sqref="F4">
    <cfRule type="cellIs" dxfId="115" priority="5" operator="equal">
      <formula>"c"</formula>
    </cfRule>
    <cfRule type="cellIs" dxfId="114" priority="6" operator="equal">
      <formula>"nc"</formula>
    </cfRule>
    <cfRule type="cellIs" dxfId="113" priority="7" operator="equal">
      <formula>"na"</formula>
    </cfRule>
    <cfRule type="cellIs" dxfId="112" priority="8" operator="equal">
      <formula>"nt"</formula>
    </cfRule>
  </conditionalFormatting>
  <conditionalFormatting sqref="F5:F110">
    <cfRule type="cellIs" dxfId="111" priority="1" operator="equal">
      <formula>"c"</formula>
    </cfRule>
    <cfRule type="cellIs" dxfId="110" priority="2" operator="equal">
      <formula>"nc"</formula>
    </cfRule>
    <cfRule type="cellIs" dxfId="109" priority="3" operator="equal">
      <formula>"na"</formula>
    </cfRule>
    <cfRule type="cellIs" dxfId="108" priority="4" operator="equal">
      <formula>"nt"</formula>
    </cfRule>
  </conditionalFormatting>
  <pageMargins left="0.7" right="0.7" top="0.75" bottom="0.75" header="0.3" footer="0.3"/>
  <pageSetup paperSize="9" orientation="landscape" horizontalDpi="4294967293" verticalDpi="4294967293"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D00-000000000000}">
          <x14:formula1>
            <xm:f>CalculationBase!$AH$7:$AH$10</xm:f>
          </x14:formula1>
          <xm:sqref>F4:F110</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110"/>
  <sheetViews>
    <sheetView zoomScale="115" zoomScaleNormal="115" workbookViewId="0">
      <selection activeCell="A3" sqref="A3:J3"/>
    </sheetView>
  </sheetViews>
  <sheetFormatPr defaultColWidth="8.5703125" defaultRowHeight="14.25"/>
  <cols>
    <col min="1" max="1" width="14.5703125" style="97" customWidth="1"/>
    <col min="2" max="2" width="5.42578125" style="110" hidden="1" customWidth="1"/>
    <col min="3" max="3" width="5.42578125" style="110" customWidth="1"/>
    <col min="4" max="4" width="4.42578125" style="110" customWidth="1"/>
    <col min="5" max="5" width="38.42578125" style="99" customWidth="1"/>
    <col min="6" max="7" width="5.42578125" style="99" customWidth="1"/>
    <col min="8" max="8" width="70.5703125" style="99" customWidth="1"/>
    <col min="9" max="9" width="36.42578125" style="99" customWidth="1"/>
    <col min="10" max="10" width="30.5703125" style="99" customWidth="1"/>
    <col min="11" max="11" width="8.5703125" style="99"/>
    <col min="12" max="16384" width="8.5703125" style="97"/>
  </cols>
  <sheetData>
    <row r="1" spans="1:11">
      <c r="A1" s="156" t="s">
        <v>289</v>
      </c>
      <c r="B1" s="156"/>
      <c r="C1" s="156"/>
      <c r="D1" s="156"/>
      <c r="E1" s="157" t="str">
        <f ca="1">IF(LOOKUP(J1,Sample!A10:A68,Sample!B10:B68)&lt;&gt;0,LOOKUP(J1,Sample!A10:A68,Sample!B10:B68),"-")</f>
        <v>E09</v>
      </c>
      <c r="F1" s="157"/>
      <c r="G1" s="157"/>
      <c r="H1" s="157"/>
      <c r="I1" s="157"/>
      <c r="J1" s="96" t="str">
        <f ca="1">IFERROR(RIGHT(CELL("nomfichier",$A$2),LEN(CELL("nomfichier",$A$2))-SEARCH("]",CELL("nomfichier",$A$2))), RIGHT(CELL("filename",$A$2),LEN(CELL("filename",$A$2))-SEARCH("]",CELL("filename",$A$2))))</f>
        <v>E09</v>
      </c>
      <c r="K1" s="97"/>
    </row>
    <row r="2" spans="1:11">
      <c r="A2" s="158" t="s">
        <v>290</v>
      </c>
      <c r="B2" s="158"/>
      <c r="C2" s="158"/>
      <c r="D2" s="158"/>
      <c r="E2" s="159" t="str">
        <f ca="1">IF(LOOKUP(J1,Sample!A10:A68,Sample!C10:C68)&lt;&gt;0,LOOKUP(J1,Sample!A10:A68,Sample!C10:C68),"-")</f>
        <v>-</v>
      </c>
      <c r="F2" s="159"/>
      <c r="G2" s="159"/>
      <c r="H2" s="159"/>
      <c r="I2" s="159"/>
      <c r="J2" s="98"/>
    </row>
    <row r="3" spans="1:11" s="102" customFormat="1" ht="33.75">
      <c r="A3" s="100" t="s">
        <v>148</v>
      </c>
      <c r="B3" s="100" t="s">
        <v>291</v>
      </c>
      <c r="C3" s="100" t="s">
        <v>149</v>
      </c>
      <c r="D3" s="100" t="s">
        <v>150</v>
      </c>
      <c r="E3" s="101" t="s">
        <v>151</v>
      </c>
      <c r="F3" s="100" t="s">
        <v>292</v>
      </c>
      <c r="G3" s="100" t="s">
        <v>293</v>
      </c>
      <c r="H3" s="101" t="s">
        <v>294</v>
      </c>
      <c r="I3" s="101" t="s">
        <v>295</v>
      </c>
      <c r="J3" s="101" t="s">
        <v>296</v>
      </c>
    </row>
    <row r="4" spans="1:11" s="99" customFormat="1" ht="22.5">
      <c r="A4" s="101" t="str">
        <f>Criteria!$A3</f>
        <v>Graphic elements</v>
      </c>
      <c r="B4" s="103">
        <v>1</v>
      </c>
      <c r="C4" s="103" t="str">
        <f>Criteria!B3</f>
        <v>1.1</v>
      </c>
      <c r="D4" s="103" t="str">
        <f>Criteria!C3</f>
        <v>A</v>
      </c>
      <c r="E4" s="104" t="str">
        <f>Criteria!D3</f>
        <v>Is every decorative graphic element ignored by assistive technologies?</v>
      </c>
      <c r="F4" s="105" t="s">
        <v>2</v>
      </c>
      <c r="G4" s="106"/>
      <c r="H4" s="104"/>
      <c r="I4" s="107"/>
      <c r="J4" s="111"/>
    </row>
    <row r="5" spans="1:11" s="99" customFormat="1" ht="33.75">
      <c r="A5" s="101" t="str">
        <f>Criteria!$A4</f>
        <v>Graphic elements</v>
      </c>
      <c r="B5" s="103">
        <v>2</v>
      </c>
      <c r="C5" s="103" t="str">
        <f>Criteria!B4</f>
        <v>1.2</v>
      </c>
      <c r="D5" s="103" t="str">
        <f>Criteria!C4</f>
        <v>A</v>
      </c>
      <c r="E5" s="104" t="str">
        <f>Criteria!D4</f>
        <v>Does each graphic element conveying information have an alternative accessible to assistive technologies?</v>
      </c>
      <c r="F5" s="105" t="s">
        <v>2</v>
      </c>
      <c r="G5" s="106"/>
      <c r="H5" s="104"/>
      <c r="I5" s="107"/>
      <c r="J5" s="108"/>
    </row>
    <row r="6" spans="1:11" s="99" customFormat="1" ht="33.75">
      <c r="A6" s="101" t="str">
        <f>Criteria!$A5</f>
        <v>Graphic elements</v>
      </c>
      <c r="B6" s="103">
        <v>3</v>
      </c>
      <c r="C6" s="103" t="str">
        <f>Criteria!B5</f>
        <v>1.3</v>
      </c>
      <c r="D6" s="103" t="str">
        <f>Criteria!C5</f>
        <v>A</v>
      </c>
      <c r="E6" s="104" t="str">
        <f>Criteria!D5</f>
        <v>For each graphic element conveying information, is the alternative accessible to assistive technologies relevant (excluding special cases)?</v>
      </c>
      <c r="F6" s="105" t="s">
        <v>2</v>
      </c>
      <c r="G6" s="106"/>
      <c r="H6" s="104"/>
      <c r="I6" s="107"/>
      <c r="J6" s="108"/>
    </row>
    <row r="7" spans="1:11" ht="45">
      <c r="A7" s="101" t="str">
        <f>Criteria!$A6</f>
        <v>Graphic elements</v>
      </c>
      <c r="B7" s="103">
        <v>4</v>
      </c>
      <c r="C7" s="103" t="str">
        <f>Criteria!B6</f>
        <v>1.4</v>
      </c>
      <c r="D7" s="103" t="str">
        <f>Criteria!C6</f>
        <v>A</v>
      </c>
      <c r="E7" s="104" t="str">
        <f>Criteria!D6</f>
        <v>For each graphic element used as a CAPTCHA or as a test graphic element, does the alternative rendered by assistive technologies make it possible to identify the nature and function of the graphic element?</v>
      </c>
      <c r="F7" s="105" t="s">
        <v>2</v>
      </c>
      <c r="G7" s="106"/>
      <c r="H7" s="104"/>
      <c r="I7" s="107"/>
      <c r="J7" s="108"/>
    </row>
    <row r="8" spans="1:11" ht="22.5">
      <c r="A8" s="101" t="str">
        <f>Criteria!$A7</f>
        <v>Graphic elements</v>
      </c>
      <c r="B8" s="103">
        <v>5</v>
      </c>
      <c r="C8" s="103" t="str">
        <f>Criteria!B7</f>
        <v>1.5</v>
      </c>
      <c r="D8" s="103" t="str">
        <f>Criteria!C7</f>
        <v>A</v>
      </c>
      <c r="E8" s="104" t="str">
        <f>Criteria!D7</f>
        <v>Does each graphic element used as a CAPTCHA have an alternative?</v>
      </c>
      <c r="F8" s="105" t="s">
        <v>2</v>
      </c>
      <c r="G8" s="106"/>
      <c r="H8" s="104"/>
      <c r="I8" s="107"/>
      <c r="J8" s="108"/>
    </row>
    <row r="9" spans="1:11" ht="22.5">
      <c r="A9" s="101" t="str">
        <f>Criteria!$A8</f>
        <v>Graphic elements</v>
      </c>
      <c r="B9" s="103">
        <v>6</v>
      </c>
      <c r="C9" s="103" t="str">
        <f>Criteria!B8</f>
        <v>1.6</v>
      </c>
      <c r="D9" s="103" t="str">
        <f>Criteria!C8</f>
        <v>A</v>
      </c>
      <c r="E9" s="104" t="str">
        <f>Criteria!D8</f>
        <v>Does each graphic element conveying information have, where necessary, a detailed description?</v>
      </c>
      <c r="F9" s="105" t="s">
        <v>2</v>
      </c>
      <c r="G9" s="106"/>
      <c r="H9" s="104"/>
      <c r="I9" s="107"/>
      <c r="J9" s="108"/>
    </row>
    <row r="10" spans="1:11" ht="22.5">
      <c r="A10" s="101" t="str">
        <f>Criteria!$A9</f>
        <v>Graphic elements</v>
      </c>
      <c r="B10" s="103">
        <v>7</v>
      </c>
      <c r="C10" s="103" t="str">
        <f>Criteria!B9</f>
        <v>1.7</v>
      </c>
      <c r="D10" s="103" t="str">
        <f>Criteria!C9</f>
        <v>A</v>
      </c>
      <c r="E10" s="104" t="str">
        <f>Criteria!D9</f>
        <v>For each graphic element conveying information with a detailed description, is this description relevant?</v>
      </c>
      <c r="F10" s="105" t="s">
        <v>2</v>
      </c>
      <c r="G10" s="106"/>
      <c r="H10" s="104"/>
      <c r="I10" s="107"/>
      <c r="J10" s="108"/>
    </row>
    <row r="11" spans="1:11" ht="45">
      <c r="A11" s="101" t="str">
        <f>Criteria!$A10</f>
        <v>Graphic elements</v>
      </c>
      <c r="B11" s="103">
        <v>8</v>
      </c>
      <c r="C11" s="103" t="str">
        <f>Criteria!B10</f>
        <v>1.8</v>
      </c>
      <c r="D11" s="103" t="str">
        <f>Criteria!C10</f>
        <v>AA</v>
      </c>
      <c r="E11" s="104" t="str">
        <f>Criteria!D10</f>
        <v>Each text graphic element conveying information, in the absence of a replacement mechanism, must, if possible, be replaced by styled text. Is this rule respected (excluding special cases)?</v>
      </c>
      <c r="F11" s="105" t="s">
        <v>2</v>
      </c>
      <c r="G11" s="106"/>
      <c r="H11" s="104"/>
      <c r="I11" s="107"/>
      <c r="J11" s="108"/>
    </row>
    <row r="12" spans="1:11" ht="22.5">
      <c r="A12" s="101" t="str">
        <f>Criteria!$A11</f>
        <v>Graphic elements</v>
      </c>
      <c r="B12" s="103">
        <v>9</v>
      </c>
      <c r="C12" s="103" t="str">
        <f>Criteria!B11</f>
        <v>1.9</v>
      </c>
      <c r="D12" s="103" t="str">
        <f>Criteria!C11</f>
        <v>AA</v>
      </c>
      <c r="E12" s="104" t="str">
        <f>Criteria!D11</f>
        <v>Is each graphic element with legend correctly rendered by assistive technologies?</v>
      </c>
      <c r="F12" s="105" t="s">
        <v>2</v>
      </c>
      <c r="G12" s="106"/>
      <c r="H12" s="104"/>
      <c r="I12" s="107"/>
      <c r="J12" s="108"/>
    </row>
    <row r="13" spans="1:11" ht="22.5">
      <c r="A13" s="101" t="str">
        <f>Criteria!$A12</f>
        <v>Colours</v>
      </c>
      <c r="B13" s="103">
        <v>10</v>
      </c>
      <c r="C13" s="103" t="str">
        <f>Criteria!B12</f>
        <v>2.1</v>
      </c>
      <c r="D13" s="103" t="str">
        <f>Criteria!C12</f>
        <v>A</v>
      </c>
      <c r="E13" s="104" t="str">
        <f>Criteria!D12</f>
        <v>On each screen, information must not be provided by colour alone. Is this rule respected?</v>
      </c>
      <c r="F13" s="105" t="s">
        <v>2</v>
      </c>
      <c r="G13" s="106"/>
      <c r="H13" s="104"/>
      <c r="I13" s="107"/>
      <c r="J13" s="108"/>
    </row>
    <row r="14" spans="1:11" ht="33.75">
      <c r="A14" s="101" t="str">
        <f>Criteria!$A13</f>
        <v>Colours</v>
      </c>
      <c r="B14" s="103">
        <v>11</v>
      </c>
      <c r="C14" s="103" t="str">
        <f>Criteria!B13</f>
        <v>2.2</v>
      </c>
      <c r="D14" s="103" t="str">
        <f>Criteria!C13</f>
        <v>AA</v>
      </c>
      <c r="E14" s="104" t="str">
        <f>Criteria!D13</f>
        <v>On each screen, is the contrast between the colour of the text and the colour of its background sufficiently high (excluding special cases)?</v>
      </c>
      <c r="F14" s="105" t="s">
        <v>2</v>
      </c>
      <c r="G14" s="106"/>
      <c r="H14" s="104"/>
      <c r="I14" s="107"/>
      <c r="J14" s="108"/>
    </row>
    <row r="15" spans="1:11" ht="45">
      <c r="A15" s="101" t="str">
        <f>Criteria!$A14</f>
        <v>Colours</v>
      </c>
      <c r="B15" s="103">
        <v>12</v>
      </c>
      <c r="C15" s="103" t="str">
        <f>Criteria!B14</f>
        <v>2.3</v>
      </c>
      <c r="D15" s="103" t="str">
        <f>Criteria!C14</f>
        <v>AA</v>
      </c>
      <c r="E15" s="104" t="str">
        <f>Criteria!D14</f>
        <v>On each screen, are the colours used in the user interface components and the graphic elements conveying information sufficiently contrasted (excluding special cases)?</v>
      </c>
      <c r="F15" s="105" t="s">
        <v>2</v>
      </c>
      <c r="G15" s="106"/>
      <c r="H15" s="104"/>
      <c r="I15" s="107"/>
      <c r="J15" s="108"/>
    </row>
    <row r="16" spans="1:11" ht="33.75">
      <c r="A16" s="101" t="str">
        <f>Criteria!$A15</f>
        <v>Colours</v>
      </c>
      <c r="B16" s="103">
        <v>13</v>
      </c>
      <c r="C16" s="103" t="str">
        <f>Criteria!B15</f>
        <v>2.4</v>
      </c>
      <c r="D16" s="103" t="str">
        <f>Criteria!C15</f>
        <v>AA</v>
      </c>
      <c r="E16" s="104" t="str">
        <f>Criteria!D15</f>
        <v>Is the contrast ratio of each replacement mechanism for displaying a correct contrast ratio sufficiently high?</v>
      </c>
      <c r="F16" s="105" t="s">
        <v>2</v>
      </c>
      <c r="G16" s="106"/>
      <c r="H16" s="104"/>
      <c r="I16" s="107"/>
      <c r="J16" s="108"/>
    </row>
    <row r="17" spans="1:10" ht="33.75">
      <c r="A17" s="101" t="str">
        <f>Criteria!$A16</f>
        <v>Multimedia</v>
      </c>
      <c r="B17" s="103">
        <v>14</v>
      </c>
      <c r="C17" s="103" t="str">
        <f>Criteria!B16</f>
        <v>3.1</v>
      </c>
      <c r="D17" s="103" t="str">
        <f>Criteria!C16</f>
        <v>A</v>
      </c>
      <c r="E17" s="104" t="str">
        <f>Criteria!D16</f>
        <v>Does each pre-recorded audio-only time-based media have, where appropriate, a clearly identifiable adjacent transcript (excluding special cases)?</v>
      </c>
      <c r="F17" s="105" t="s">
        <v>2</v>
      </c>
      <c r="G17" s="106"/>
      <c r="H17" s="104"/>
      <c r="I17" s="107"/>
      <c r="J17" s="108"/>
    </row>
    <row r="18" spans="1:10" ht="33.75">
      <c r="A18" s="101" t="str">
        <f>Criteria!$A17</f>
        <v>Multimedia</v>
      </c>
      <c r="B18" s="103">
        <v>15</v>
      </c>
      <c r="C18" s="103" t="str">
        <f>Criteria!B17</f>
        <v>3.2</v>
      </c>
      <c r="D18" s="103" t="str">
        <f>Criteria!C17</f>
        <v>A</v>
      </c>
      <c r="E18" s="104" t="str">
        <f>Criteria!D17</f>
        <v>For each pre-recorded audio-only time-based media with a transcript, is this transcript relevant (excluding special cases)?</v>
      </c>
      <c r="F18" s="105" t="s">
        <v>2</v>
      </c>
      <c r="G18" s="106"/>
      <c r="H18" s="104"/>
      <c r="I18" s="107"/>
      <c r="J18" s="108"/>
    </row>
    <row r="19" spans="1:10" ht="33.75">
      <c r="A19" s="101" t="str">
        <f>Criteria!$A18</f>
        <v>Multimedia</v>
      </c>
      <c r="B19" s="103">
        <v>16</v>
      </c>
      <c r="C19" s="103" t="str">
        <f>Criteria!B18</f>
        <v>3.3</v>
      </c>
      <c r="D19" s="103" t="str">
        <f>Criteria!C18</f>
        <v>A</v>
      </c>
      <c r="E19" s="104" t="str">
        <f>Criteria!D18</f>
        <v>Does each pre-recorded video-only time-based media have, if necessary, an alternative (excluding special cases)?</v>
      </c>
      <c r="F19" s="105" t="s">
        <v>2</v>
      </c>
      <c r="G19" s="106"/>
      <c r="H19" s="104"/>
      <c r="I19" s="107"/>
      <c r="J19" s="108"/>
    </row>
    <row r="20" spans="1:10" ht="33.75">
      <c r="A20" s="101" t="str">
        <f>Criteria!$A19</f>
        <v>Multimedia</v>
      </c>
      <c r="B20" s="103">
        <v>17</v>
      </c>
      <c r="C20" s="103" t="str">
        <f>Criteria!B19</f>
        <v>3.4</v>
      </c>
      <c r="D20" s="103" t="str">
        <f>Criteria!C19</f>
        <v>A</v>
      </c>
      <c r="E20" s="104" t="str">
        <f>Criteria!D19</f>
        <v>For each pre-recorded video-only time-based media with an alternative, is the alternative relevant (excluding special cases)?</v>
      </c>
      <c r="F20" s="105" t="s">
        <v>2</v>
      </c>
      <c r="G20" s="106"/>
      <c r="H20" s="104"/>
      <c r="I20" s="107"/>
      <c r="J20" s="108"/>
    </row>
    <row r="21" spans="1:10" ht="33.75">
      <c r="A21" s="101" t="str">
        <f>Criteria!$A20</f>
        <v>Multimedia</v>
      </c>
      <c r="B21" s="103">
        <v>18</v>
      </c>
      <c r="C21" s="103" t="str">
        <f>Criteria!B20</f>
        <v>3.5</v>
      </c>
      <c r="D21" s="103" t="str">
        <f>Criteria!C20</f>
        <v>A</v>
      </c>
      <c r="E21" s="104" t="str">
        <f>Criteria!D20</f>
        <v>Does each pre-recorded synchronised time-based media have, if necessary, an alternative (excluding special cases)?</v>
      </c>
      <c r="F21" s="105" t="s">
        <v>2</v>
      </c>
      <c r="G21" s="106"/>
      <c r="H21" s="104"/>
      <c r="I21" s="107"/>
      <c r="J21" s="108"/>
    </row>
    <row r="22" spans="1:10" ht="33.75">
      <c r="A22" s="101" t="str">
        <f>Criteria!$A21</f>
        <v>Multimedia</v>
      </c>
      <c r="B22" s="103">
        <v>19</v>
      </c>
      <c r="C22" s="103" t="str">
        <f>Criteria!B21</f>
        <v>3.6</v>
      </c>
      <c r="D22" s="103" t="str">
        <f>Criteria!C21</f>
        <v>A</v>
      </c>
      <c r="E22" s="104" t="str">
        <f>Criteria!D21</f>
        <v>For each pre-recorded synchronised time-based media with an alternative, is the alternative relevant (excluding special cases)?</v>
      </c>
      <c r="F22" s="105" t="s">
        <v>2</v>
      </c>
      <c r="G22" s="106"/>
      <c r="H22" s="104"/>
      <c r="I22" s="107"/>
      <c r="J22" s="108"/>
    </row>
    <row r="23" spans="1:10" ht="33.75">
      <c r="A23" s="101" t="str">
        <f>Criteria!$A22</f>
        <v>Multimedia</v>
      </c>
      <c r="B23" s="103">
        <v>20</v>
      </c>
      <c r="C23" s="103" t="str">
        <f>Criteria!B22</f>
        <v>3.7</v>
      </c>
      <c r="D23" s="103" t="str">
        <f>Criteria!C22</f>
        <v>A</v>
      </c>
      <c r="E23" s="104" t="str">
        <f>Criteria!D22</f>
        <v>Does each pre-recorded synchronised time-based media have, where appropriate, synchronised captions (excluding special cases)?</v>
      </c>
      <c r="F23" s="105" t="s">
        <v>2</v>
      </c>
      <c r="G23" s="106"/>
      <c r="H23" s="104"/>
      <c r="I23" s="107"/>
      <c r="J23" s="108"/>
    </row>
    <row r="24" spans="1:10" ht="33.75">
      <c r="A24" s="101" t="str">
        <f>Criteria!$A23</f>
        <v>Multimedia</v>
      </c>
      <c r="B24" s="103">
        <v>21</v>
      </c>
      <c r="C24" s="103" t="str">
        <f>Criteria!B23</f>
        <v>3.8</v>
      </c>
      <c r="D24" s="103" t="str">
        <f>Criteria!C23</f>
        <v>A</v>
      </c>
      <c r="E24" s="104" t="str">
        <f>Criteria!D23</f>
        <v>For each pre-recorded synchronised time-based media with synchronised captions, are these relevant?</v>
      </c>
      <c r="F24" s="105" t="s">
        <v>2</v>
      </c>
      <c r="G24" s="106"/>
      <c r="H24" s="104"/>
      <c r="I24" s="107"/>
      <c r="J24" s="108"/>
    </row>
    <row r="25" spans="1:10" ht="45">
      <c r="A25" s="101" t="str">
        <f>Criteria!$A24</f>
        <v>Multimedia</v>
      </c>
      <c r="B25" s="103">
        <v>22</v>
      </c>
      <c r="C25" s="103" t="str">
        <f>Criteria!B24</f>
        <v>3.9</v>
      </c>
      <c r="D25" s="103" t="str">
        <f>Criteria!C24</f>
        <v>AA</v>
      </c>
      <c r="E25" s="104" t="str">
        <f>Criteria!D24</f>
        <v>Does each pre-recorded time-based media (video only or synchronised) have, where appropriate, a synchronised audio description (excluding special cases)?</v>
      </c>
      <c r="F25" s="105" t="s">
        <v>2</v>
      </c>
      <c r="G25" s="106"/>
      <c r="H25" s="104"/>
      <c r="I25" s="107"/>
      <c r="J25" s="108"/>
    </row>
    <row r="26" spans="1:10" ht="33.75">
      <c r="A26" s="101" t="str">
        <f>Criteria!$A25</f>
        <v>Multimedia</v>
      </c>
      <c r="B26" s="103">
        <v>23</v>
      </c>
      <c r="C26" s="103" t="str">
        <f>Criteria!B25</f>
        <v>3.10</v>
      </c>
      <c r="D26" s="103" t="str">
        <f>Criteria!C25</f>
        <v>AA</v>
      </c>
      <c r="E26" s="104" t="str">
        <f>Criteria!D25</f>
        <v>For each pre-recorded video-only or synchronised time-based media with a synchronised audio description, is the description relevant?</v>
      </c>
      <c r="F26" s="105" t="s">
        <v>2</v>
      </c>
      <c r="G26" s="106"/>
      <c r="H26" s="104"/>
      <c r="I26" s="107"/>
      <c r="J26" s="108"/>
    </row>
    <row r="27" spans="1:10" ht="33.75">
      <c r="A27" s="101" t="str">
        <f>Criteria!$A26</f>
        <v>Multimedia</v>
      </c>
      <c r="B27" s="103">
        <v>24</v>
      </c>
      <c r="C27" s="103" t="str">
        <f>Criteria!B26</f>
        <v>3.11</v>
      </c>
      <c r="D27" s="103" t="str">
        <f>Criteria!C26</f>
        <v>A</v>
      </c>
      <c r="E27" s="104" t="str">
        <f>Criteria!D26</f>
        <v>For each pre-recorded time-based media, does the adjacent text content clearly identify the time-based media (excluding special cases)?</v>
      </c>
      <c r="F27" s="105" t="s">
        <v>2</v>
      </c>
      <c r="G27" s="106"/>
      <c r="H27" s="104"/>
      <c r="I27" s="107"/>
      <c r="J27" s="108"/>
    </row>
    <row r="28" spans="1:10" ht="22.5">
      <c r="A28" s="101" t="str">
        <f>Criteria!$A27</f>
        <v>Multimedia</v>
      </c>
      <c r="B28" s="103">
        <v>25</v>
      </c>
      <c r="C28" s="103" t="str">
        <f>Criteria!B27</f>
        <v>3.12</v>
      </c>
      <c r="D28" s="103" t="str">
        <f>Criteria!C27</f>
        <v>A</v>
      </c>
      <c r="E28" s="104" t="str">
        <f>Criteria!D27</f>
        <v>Is each automatically triggered sound sequence controllable by the user?</v>
      </c>
      <c r="F28" s="105" t="s">
        <v>2</v>
      </c>
      <c r="G28" s="106"/>
      <c r="H28" s="104"/>
      <c r="I28" s="107"/>
      <c r="J28" s="108"/>
    </row>
    <row r="29" spans="1:10" ht="22.5">
      <c r="A29" s="101" t="str">
        <f>Criteria!$A28</f>
        <v>Multimedia</v>
      </c>
      <c r="B29" s="103">
        <v>26</v>
      </c>
      <c r="C29" s="103" t="str">
        <f>Criteria!B28</f>
        <v>3.13</v>
      </c>
      <c r="D29" s="103" t="str">
        <f>Criteria!C28</f>
        <v>A</v>
      </c>
      <c r="E29" s="104" t="str">
        <f>Criteria!D28</f>
        <v>Does each time-based media have, where necessary, the viewing control features?</v>
      </c>
      <c r="F29" s="105" t="s">
        <v>2</v>
      </c>
      <c r="G29" s="106"/>
      <c r="H29" s="104"/>
      <c r="I29" s="107"/>
      <c r="J29" s="108"/>
    </row>
    <row r="30" spans="1:10" ht="33.75">
      <c r="A30" s="101" t="str">
        <f>Criteria!$A29</f>
        <v>Multimedia</v>
      </c>
      <c r="B30" s="103">
        <v>27</v>
      </c>
      <c r="C30" s="103" t="str">
        <f>Criteria!B29</f>
        <v>3.14</v>
      </c>
      <c r="D30" s="103" t="str">
        <f>Criteria!C29</f>
        <v>AA</v>
      </c>
      <c r="E30" s="104" t="str">
        <f>Criteria!D29</f>
        <v>For each time-based media, are alternative control features presented at the same level as other primary control features?</v>
      </c>
      <c r="F30" s="105" t="s">
        <v>2</v>
      </c>
      <c r="G30" s="106"/>
      <c r="H30" s="104"/>
      <c r="I30" s="107"/>
      <c r="J30" s="108"/>
    </row>
    <row r="31" spans="1:10" ht="45">
      <c r="A31" s="101" t="str">
        <f>Criteria!$A30</f>
        <v>Multimedia</v>
      </c>
      <c r="B31" s="103">
        <v>28</v>
      </c>
      <c r="C31" s="103" t="str">
        <f>Criteria!B30</f>
        <v>3.15</v>
      </c>
      <c r="D31" s="103" t="str">
        <f>Criteria!C30</f>
        <v>AA</v>
      </c>
      <c r="E31" s="104" t="str">
        <f>Criteria!D30</f>
        <v>For each feature that transmits, converts or records pre-recorded synchronised time-based media that has a captions track, at the end of the process, are the captions correctly preserved?</v>
      </c>
      <c r="F31" s="105" t="s">
        <v>2</v>
      </c>
      <c r="G31" s="106"/>
      <c r="H31" s="104"/>
      <c r="I31" s="107"/>
      <c r="J31" s="108"/>
    </row>
    <row r="32" spans="1:10" ht="56.25">
      <c r="A32" s="101" t="str">
        <f>Criteria!$A31</f>
        <v>Multimedia</v>
      </c>
      <c r="B32" s="103">
        <v>29</v>
      </c>
      <c r="C32" s="103" t="str">
        <f>Criteria!B31</f>
        <v>3.16</v>
      </c>
      <c r="D32" s="103" t="str">
        <f>Criteria!C31</f>
        <v>AA</v>
      </c>
      <c r="E32" s="104" t="str">
        <f>Criteria!D31</f>
        <v>For each feature that transmits, converts or records a time-based media pre-recorded with a synchronised audio description, at the end of the process, is the audio description correctly preserved?</v>
      </c>
      <c r="F32" s="105" t="s">
        <v>2</v>
      </c>
      <c r="G32" s="106"/>
      <c r="H32" s="104"/>
      <c r="I32" s="107"/>
      <c r="J32" s="108"/>
    </row>
    <row r="33" spans="1:10" ht="33.75">
      <c r="A33" s="101" t="str">
        <f>Criteria!$A32</f>
        <v>Multimedia</v>
      </c>
      <c r="B33" s="103">
        <v>30</v>
      </c>
      <c r="C33" s="103" t="str">
        <f>Criteria!B32</f>
        <v>3.17</v>
      </c>
      <c r="D33" s="103" t="str">
        <f>Criteria!C32</f>
        <v>AA</v>
      </c>
      <c r="E33" s="104" t="str">
        <f>Criteria!D32</f>
        <v>For each pre-recorded time-based media, is the presentation of captions controllable by the user (excluding special cases)?</v>
      </c>
      <c r="F33" s="105" t="s">
        <v>2</v>
      </c>
      <c r="G33" s="106"/>
      <c r="H33" s="104"/>
      <c r="I33" s="107"/>
      <c r="J33" s="108"/>
    </row>
    <row r="34" spans="1:10" ht="33.75">
      <c r="A34" s="101" t="str">
        <f>Criteria!$A33</f>
        <v>Multimedia</v>
      </c>
      <c r="B34" s="103">
        <v>31</v>
      </c>
      <c r="C34" s="103" t="str">
        <f>Criteria!B33</f>
        <v>3.18</v>
      </c>
      <c r="D34" s="103" t="str">
        <f>Criteria!C33</f>
        <v>AA</v>
      </c>
      <c r="E34" s="104" t="str">
        <f>Criteria!D33</f>
        <v>For each pre-recorded synchronised time-based media that has synchronised subtitles, can these be, if necessary, vocalised (excluding special cases)?</v>
      </c>
      <c r="F34" s="105" t="s">
        <v>2</v>
      </c>
      <c r="G34" s="106"/>
      <c r="H34" s="104"/>
      <c r="I34" s="107"/>
      <c r="J34" s="108"/>
    </row>
    <row r="35" spans="1:10">
      <c r="A35" s="101" t="str">
        <f>Criteria!$A34</f>
        <v>Tables</v>
      </c>
      <c r="B35" s="103">
        <v>32</v>
      </c>
      <c r="C35" s="103" t="str">
        <f>Criteria!B34</f>
        <v>4.1</v>
      </c>
      <c r="D35" s="103" t="str">
        <f>Criteria!C34</f>
        <v>A</v>
      </c>
      <c r="E35" s="104" t="str">
        <f>Criteria!D34</f>
        <v>Does each complex data table have a summary?</v>
      </c>
      <c r="F35" s="105" t="s">
        <v>2</v>
      </c>
      <c r="G35" s="106"/>
      <c r="H35" s="104"/>
      <c r="I35" s="107"/>
      <c r="J35" s="108"/>
    </row>
    <row r="36" spans="1:10" ht="22.5">
      <c r="A36" s="101" t="str">
        <f>Criteria!$A35</f>
        <v>Tables</v>
      </c>
      <c r="B36" s="103">
        <v>33</v>
      </c>
      <c r="C36" s="103" t="str">
        <f>Criteria!B35</f>
        <v>4.2</v>
      </c>
      <c r="D36" s="103" t="str">
        <f>Criteria!C35</f>
        <v>A</v>
      </c>
      <c r="E36" s="104" t="str">
        <f>Criteria!D35</f>
        <v>For each complex data table with a summary, is the summary relevant?</v>
      </c>
      <c r="F36" s="105" t="s">
        <v>2</v>
      </c>
      <c r="G36" s="106"/>
      <c r="H36" s="104"/>
      <c r="I36" s="107"/>
      <c r="J36" s="108"/>
    </row>
    <row r="37" spans="1:10">
      <c r="A37" s="101" t="str">
        <f>Criteria!$A36</f>
        <v>Tables</v>
      </c>
      <c r="B37" s="103">
        <v>34</v>
      </c>
      <c r="C37" s="103" t="str">
        <f>Criteria!B36</f>
        <v>4.3</v>
      </c>
      <c r="D37" s="103" t="str">
        <f>Criteria!C36</f>
        <v>A</v>
      </c>
      <c r="E37" s="104" t="str">
        <f>Criteria!D36</f>
        <v>Does each data table have a title?</v>
      </c>
      <c r="F37" s="105" t="s">
        <v>2</v>
      </c>
      <c r="G37" s="106"/>
      <c r="H37" s="104"/>
      <c r="I37" s="107"/>
      <c r="J37" s="108"/>
    </row>
    <row r="38" spans="1:10">
      <c r="A38" s="101" t="str">
        <f>Criteria!$A37</f>
        <v>Tables</v>
      </c>
      <c r="B38" s="103">
        <v>35</v>
      </c>
      <c r="C38" s="103" t="str">
        <f>Criteria!B37</f>
        <v>4.4</v>
      </c>
      <c r="D38" s="103" t="str">
        <f>Criteria!C37</f>
        <v>A</v>
      </c>
      <c r="E38" s="104" t="str">
        <f>Criteria!D37</f>
        <v>For each data table with a title, is the title relevant?</v>
      </c>
      <c r="F38" s="105" t="s">
        <v>2</v>
      </c>
      <c r="G38" s="106"/>
      <c r="H38" s="104"/>
      <c r="I38" s="107"/>
      <c r="J38" s="108"/>
    </row>
    <row r="39" spans="1:10" ht="22.5">
      <c r="A39" s="101" t="str">
        <f>Criteria!$A38</f>
        <v>Tables</v>
      </c>
      <c r="B39" s="103">
        <v>36</v>
      </c>
      <c r="C39" s="103" t="str">
        <f>Criteria!B38</f>
        <v>4.5</v>
      </c>
      <c r="D39" s="103" t="str">
        <f>Criteria!C38</f>
        <v>A</v>
      </c>
      <c r="E39" s="104" t="str">
        <f>Criteria!D38</f>
        <v>For each data table, are the row and column headings correctly linked to the data cells?</v>
      </c>
      <c r="F39" s="105" t="s">
        <v>2</v>
      </c>
      <c r="G39" s="106"/>
      <c r="H39" s="104"/>
      <c r="I39" s="107"/>
      <c r="J39" s="108"/>
    </row>
    <row r="40" spans="1:10" ht="33.75">
      <c r="A40" s="101" t="str">
        <f>Criteria!$A39</f>
        <v>Interactive components</v>
      </c>
      <c r="B40" s="103">
        <v>37</v>
      </c>
      <c r="C40" s="103" t="str">
        <f>Criteria!B39</f>
        <v>5.1</v>
      </c>
      <c r="D40" s="103" t="str">
        <f>Criteria!C39</f>
        <v>A</v>
      </c>
      <c r="E40" s="104" t="str">
        <f>Criteria!D39</f>
        <v>Is each user interface component, if necessary, compatible with assistive technologies (excluding special cases)?</v>
      </c>
      <c r="F40" s="105" t="s">
        <v>2</v>
      </c>
      <c r="G40" s="106"/>
      <c r="H40" s="104"/>
      <c r="I40" s="107"/>
      <c r="J40" s="108"/>
    </row>
    <row r="41" spans="1:10" ht="56.25" customHeight="1">
      <c r="A41" s="101" t="str">
        <f>Criteria!$A40</f>
        <v>Interactive components</v>
      </c>
      <c r="B41" s="103">
        <v>38</v>
      </c>
      <c r="C41" s="103" t="str">
        <f>Criteria!B40</f>
        <v>5.2</v>
      </c>
      <c r="D41" s="103" t="str">
        <f>Criteria!C40</f>
        <v>A</v>
      </c>
      <c r="E41" s="104" t="str">
        <f>Criteria!D40</f>
        <v>Is every user interface component accessible and operable by keyboard and any pointing device (excluding special cases)?</v>
      </c>
      <c r="F41" s="105" t="s">
        <v>2</v>
      </c>
      <c r="G41" s="106"/>
      <c r="H41" s="104"/>
      <c r="I41" s="107"/>
      <c r="J41" s="108"/>
    </row>
    <row r="42" spans="1:10" ht="22.5">
      <c r="A42" s="101" t="str">
        <f>Criteria!$A41</f>
        <v>Interactive components</v>
      </c>
      <c r="B42" s="103">
        <v>39</v>
      </c>
      <c r="C42" s="103" t="str">
        <f>Criteria!B41</f>
        <v>5.3</v>
      </c>
      <c r="D42" s="103" t="str">
        <f>Criteria!C41</f>
        <v>A</v>
      </c>
      <c r="E42" s="104" t="str">
        <f>Criteria!D41</f>
        <v>Does each context change meet one of these conditions?</v>
      </c>
      <c r="F42" s="105" t="s">
        <v>2</v>
      </c>
      <c r="G42" s="106"/>
      <c r="H42" s="104"/>
      <c r="I42" s="107"/>
      <c r="J42" s="108"/>
    </row>
    <row r="43" spans="1:10" ht="22.5">
      <c r="A43" s="101" t="str">
        <f>Criteria!$A42</f>
        <v>Interactive components</v>
      </c>
      <c r="B43" s="103">
        <v>40</v>
      </c>
      <c r="C43" s="103" t="str">
        <f>Criteria!B42</f>
        <v>5.4</v>
      </c>
      <c r="D43" s="103" t="str">
        <f>Criteria!C42</f>
        <v>AA</v>
      </c>
      <c r="E43" s="104" t="str">
        <f>Criteria!D42</f>
        <v>On each screen, are the status messages correctly rendered by assistive technologies?</v>
      </c>
      <c r="F43" s="105" t="s">
        <v>2</v>
      </c>
      <c r="G43" s="106"/>
      <c r="H43" s="104"/>
      <c r="I43" s="109"/>
      <c r="J43" s="108"/>
    </row>
    <row r="44" spans="1:10" ht="22.5">
      <c r="A44" s="101" t="str">
        <f>Criteria!$A43</f>
        <v>Interactive components</v>
      </c>
      <c r="B44" s="103">
        <v>41</v>
      </c>
      <c r="C44" s="103" t="str">
        <f>Criteria!B43</f>
        <v>5.5</v>
      </c>
      <c r="D44" s="103" t="str">
        <f>Criteria!C43</f>
        <v>A</v>
      </c>
      <c r="E44" s="104" t="str">
        <f>Criteria!D43</f>
        <v>Is each state of a toggle control presented to the user perceptible?</v>
      </c>
      <c r="F44" s="105" t="s">
        <v>2</v>
      </c>
      <c r="G44" s="106"/>
      <c r="H44" s="104"/>
      <c r="I44" s="107"/>
      <c r="J44" s="108"/>
    </row>
    <row r="45" spans="1:10" ht="22.5">
      <c r="A45" s="101" t="str">
        <f>Criteria!$A44</f>
        <v>Mandatory elements</v>
      </c>
      <c r="B45" s="103">
        <v>42</v>
      </c>
      <c r="C45" s="103" t="str">
        <f>Criteria!B44</f>
        <v>6.1</v>
      </c>
      <c r="D45" s="103" t="str">
        <f>Criteria!C44</f>
        <v>A</v>
      </c>
      <c r="E45" s="104" t="str">
        <f>Criteria!D44</f>
        <v>On each screen, are texts rendered by assistive technologies in the main language of the screen?</v>
      </c>
      <c r="F45" s="105" t="s">
        <v>2</v>
      </c>
      <c r="G45" s="106"/>
      <c r="H45" s="104"/>
      <c r="I45" s="107"/>
      <c r="J45" s="108"/>
    </row>
    <row r="46" spans="1:10" ht="33.75">
      <c r="A46" s="101" t="str">
        <f>Criteria!$A45</f>
        <v>Mandatory elements</v>
      </c>
      <c r="B46" s="103">
        <v>43</v>
      </c>
      <c r="C46" s="103" t="str">
        <f>Criteria!B45</f>
        <v>6.2</v>
      </c>
      <c r="D46" s="103" t="str">
        <f>Criteria!C45</f>
        <v>A</v>
      </c>
      <c r="E46" s="104" t="str">
        <f>Criteria!D45</f>
        <v>On each screen, interface elements must not be used only for layout purposes. Is this rule respected?</v>
      </c>
      <c r="F46" s="105" t="s">
        <v>2</v>
      </c>
      <c r="G46" s="106"/>
      <c r="H46" s="104"/>
      <c r="I46" s="107"/>
      <c r="J46" s="108"/>
    </row>
    <row r="47" spans="1:10" ht="22.5">
      <c r="A47" s="101" t="str">
        <f>Criteria!$A46</f>
        <v>Information structure</v>
      </c>
      <c r="B47" s="103">
        <v>44</v>
      </c>
      <c r="C47" s="103" t="str">
        <f>Criteria!B46</f>
        <v>7.1</v>
      </c>
      <c r="D47" s="103" t="str">
        <f>Criteria!C46</f>
        <v>A</v>
      </c>
      <c r="E47" s="104" t="str">
        <f>Criteria!D46</f>
        <v>On each screen, is the information structured by the appropriate use of headings?</v>
      </c>
      <c r="F47" s="105" t="s">
        <v>2</v>
      </c>
      <c r="G47" s="106"/>
      <c r="H47" s="104"/>
      <c r="I47" s="107"/>
      <c r="J47" s="108"/>
    </row>
    <row r="48" spans="1:10" ht="22.5">
      <c r="A48" s="101" t="str">
        <f>Criteria!$A47</f>
        <v>Information structure</v>
      </c>
      <c r="B48" s="103">
        <v>45</v>
      </c>
      <c r="C48" s="103" t="str">
        <f>Criteria!B47</f>
        <v>7.2</v>
      </c>
      <c r="D48" s="103" t="str">
        <f>Criteria!C47</f>
        <v>A</v>
      </c>
      <c r="E48" s="104" t="str">
        <f>Criteria!D47</f>
        <v>On each screen, is each list correctly structured?</v>
      </c>
      <c r="F48" s="105" t="s">
        <v>2</v>
      </c>
      <c r="G48" s="106"/>
      <c r="H48" s="104"/>
      <c r="I48" s="107"/>
      <c r="J48" s="108"/>
    </row>
    <row r="49" spans="1:10" ht="55.35" customHeight="1">
      <c r="A49" s="101" t="str">
        <f>Criteria!$A48</f>
        <v>Presentation</v>
      </c>
      <c r="B49" s="103">
        <v>46</v>
      </c>
      <c r="C49" s="103" t="str">
        <f>Criteria!B48</f>
        <v>8.1</v>
      </c>
      <c r="D49" s="103" t="str">
        <f>Criteria!C48</f>
        <v>A</v>
      </c>
      <c r="E49" s="104" t="str">
        <f>Criteria!D48</f>
        <v>On each screen, is the visible content carrying information accessible to assistive technologies?</v>
      </c>
      <c r="F49" s="105" t="s">
        <v>2</v>
      </c>
      <c r="G49" s="106"/>
      <c r="H49" s="104"/>
      <c r="I49" s="107"/>
      <c r="J49" s="108"/>
    </row>
    <row r="50" spans="1:10" ht="55.35" customHeight="1">
      <c r="A50" s="101" t="str">
        <f>Criteria!$A49</f>
        <v>Presentation</v>
      </c>
      <c r="B50" s="103">
        <v>47</v>
      </c>
      <c r="C50" s="103" t="str">
        <f>Criteria!B49</f>
        <v>8.2</v>
      </c>
      <c r="D50" s="103" t="str">
        <f>Criteria!C49</f>
        <v>AA</v>
      </c>
      <c r="E50" s="104" t="str">
        <f>Criteria!D49</f>
        <v>On each screen, can the user increase the font size by at least 200% (excluding special cases)?</v>
      </c>
      <c r="F50" s="105" t="s">
        <v>2</v>
      </c>
      <c r="G50" s="106"/>
      <c r="H50" s="104"/>
      <c r="I50" s="107"/>
      <c r="J50" s="108"/>
    </row>
    <row r="51" spans="1:10" ht="55.35" customHeight="1">
      <c r="A51" s="101" t="str">
        <f>Criteria!$A50</f>
        <v>Presentation</v>
      </c>
      <c r="B51" s="103">
        <v>48</v>
      </c>
      <c r="C51" s="103" t="str">
        <f>Criteria!B50</f>
        <v>8.3</v>
      </c>
      <c r="D51" s="103" t="str">
        <f>Criteria!C50</f>
        <v>A</v>
      </c>
      <c r="E51" s="104" t="str">
        <f>Criteria!D50</f>
        <v>On each screen, does each component in a text environment whose nature is not obvious have a contrast ratio greater than or equal to 3:1 in relation to the surrounding text?</v>
      </c>
      <c r="F51" s="105" t="s">
        <v>2</v>
      </c>
      <c r="G51" s="106"/>
      <c r="H51" s="104"/>
      <c r="I51" s="107"/>
      <c r="J51" s="108"/>
    </row>
    <row r="52" spans="1:10" ht="45">
      <c r="A52" s="101" t="str">
        <f>Criteria!$A51</f>
        <v>Presentation</v>
      </c>
      <c r="B52" s="103">
        <v>49</v>
      </c>
      <c r="C52" s="103" t="str">
        <f>Criteria!B51</f>
        <v>8.4</v>
      </c>
      <c r="D52" s="103" t="str">
        <f>Criteria!C51</f>
        <v>A</v>
      </c>
      <c r="E52" s="104" t="str">
        <f>Criteria!D51</f>
        <v>On each screen, for each component in a text environment whose nature is not obvious, is there an indication other than colour to indicate when focused and hovered with the mouse?</v>
      </c>
      <c r="F52" s="105" t="s">
        <v>2</v>
      </c>
      <c r="G52" s="106"/>
      <c r="H52" s="104"/>
      <c r="I52" s="107"/>
      <c r="J52" s="108"/>
    </row>
    <row r="53" spans="1:10" ht="55.35" customHeight="1">
      <c r="A53" s="101" t="str">
        <f>Criteria!$A52</f>
        <v>Presentation</v>
      </c>
      <c r="B53" s="103">
        <v>50</v>
      </c>
      <c r="C53" s="103" t="str">
        <f>Criteria!B52</f>
        <v>8.5</v>
      </c>
      <c r="D53" s="103" t="str">
        <f>Criteria!C52</f>
        <v>A</v>
      </c>
      <c r="E53" s="104" t="str">
        <f>Criteria!D52</f>
        <v>On each screen, for each element receiving the focus, is the focus visible?</v>
      </c>
      <c r="F53" s="105" t="s">
        <v>2</v>
      </c>
      <c r="G53" s="106"/>
      <c r="H53" s="104"/>
      <c r="I53" s="107"/>
      <c r="J53" s="108"/>
    </row>
    <row r="54" spans="1:10" ht="55.35" customHeight="1">
      <c r="A54" s="101" t="str">
        <f>Criteria!$A53</f>
        <v>Presentation</v>
      </c>
      <c r="B54" s="103">
        <v>51</v>
      </c>
      <c r="C54" s="103" t="str">
        <f>Criteria!B53</f>
        <v>8.6</v>
      </c>
      <c r="D54" s="103" t="str">
        <f>Criteria!C53</f>
        <v>A</v>
      </c>
      <c r="E54" s="104" t="str">
        <f>Criteria!D53</f>
        <v>On each screen, information must not be conveyed solely by shape, size or location. Is this rule respected?</v>
      </c>
      <c r="F54" s="105" t="s">
        <v>2</v>
      </c>
      <c r="G54" s="106"/>
      <c r="H54" s="104"/>
      <c r="I54" s="107"/>
      <c r="J54" s="108"/>
    </row>
    <row r="55" spans="1:10" ht="55.35" customHeight="1">
      <c r="A55" s="101" t="str">
        <f>Criteria!$A54</f>
        <v>Presentation</v>
      </c>
      <c r="B55" s="103">
        <v>52</v>
      </c>
      <c r="C55" s="103" t="str">
        <f>Criteria!B54</f>
        <v>8.7</v>
      </c>
      <c r="D55" s="103" t="str">
        <f>Criteria!C54</f>
        <v>AA</v>
      </c>
      <c r="E55" s="104" t="str">
        <f>Criteria!D54</f>
        <v>On each screen, is the additional content that appears when the focus is set or when a user interface component is hovered over controllable by the user (excluding special cases)?</v>
      </c>
      <c r="F55" s="105" t="s">
        <v>2</v>
      </c>
      <c r="G55" s="106"/>
      <c r="H55" s="104"/>
      <c r="I55" s="107"/>
      <c r="J55" s="108"/>
    </row>
    <row r="56" spans="1:10" ht="55.35" customHeight="1">
      <c r="A56" s="101" t="str">
        <f>Criteria!$A55</f>
        <v>Forms</v>
      </c>
      <c r="B56" s="103">
        <v>53</v>
      </c>
      <c r="C56" s="103" t="str">
        <f>Criteria!B55</f>
        <v>9.1</v>
      </c>
      <c r="D56" s="103" t="str">
        <f>Criteria!C55</f>
        <v>A</v>
      </c>
      <c r="E56" s="104" t="str">
        <f>Criteria!D55</f>
        <v>Does each form field have a visible label?</v>
      </c>
      <c r="F56" s="105" t="s">
        <v>2</v>
      </c>
      <c r="G56" s="106"/>
      <c r="H56" s="104"/>
      <c r="I56" s="107"/>
      <c r="J56" s="108"/>
    </row>
    <row r="57" spans="1:10" ht="55.35" customHeight="1">
      <c r="A57" s="101" t="str">
        <f>Criteria!$A56</f>
        <v>Forms</v>
      </c>
      <c r="B57" s="103">
        <v>54</v>
      </c>
      <c r="C57" s="103" t="str">
        <f>Criteria!B56</f>
        <v>9.2</v>
      </c>
      <c r="D57" s="103" t="str">
        <f>Criteria!C56</f>
        <v>A</v>
      </c>
      <c r="E57" s="104" t="str">
        <f>Criteria!D56</f>
        <v>Does each form field have a label that is accessible to assistive technologies?</v>
      </c>
      <c r="F57" s="105" t="s">
        <v>2</v>
      </c>
      <c r="G57" s="106"/>
      <c r="H57" s="104"/>
      <c r="I57" s="107"/>
      <c r="J57" s="108"/>
    </row>
    <row r="58" spans="1:10">
      <c r="A58" s="101" t="str">
        <f>Criteria!$A57</f>
        <v>Forms</v>
      </c>
      <c r="B58" s="103">
        <v>55</v>
      </c>
      <c r="C58" s="103" t="str">
        <f>Criteria!B57</f>
        <v>9.3</v>
      </c>
      <c r="D58" s="103" t="str">
        <f>Criteria!C57</f>
        <v>A</v>
      </c>
      <c r="E58" s="104" t="str">
        <f>Criteria!D57</f>
        <v>Is each label associated with a form field relevant?</v>
      </c>
      <c r="F58" s="105" t="s">
        <v>2</v>
      </c>
      <c r="G58" s="106"/>
      <c r="H58" s="104"/>
      <c r="I58" s="107"/>
      <c r="J58" s="108"/>
    </row>
    <row r="59" spans="1:10" ht="22.5">
      <c r="A59" s="101" t="str">
        <f>Criteria!$A58</f>
        <v>Forms</v>
      </c>
      <c r="B59" s="103">
        <v>56</v>
      </c>
      <c r="C59" s="103" t="str">
        <f>Criteria!B58</f>
        <v>9.4</v>
      </c>
      <c r="D59" s="103" t="str">
        <f>Criteria!C58</f>
        <v>A</v>
      </c>
      <c r="E59" s="104" t="str">
        <f>Criteria!D58</f>
        <v>Are each field label and its associated field located next to each other?</v>
      </c>
      <c r="F59" s="105" t="s">
        <v>2</v>
      </c>
      <c r="G59" s="106"/>
      <c r="H59" s="104"/>
      <c r="I59" s="107"/>
      <c r="J59" s="108"/>
    </row>
    <row r="60" spans="1:10" ht="55.35" customHeight="1">
      <c r="A60" s="101" t="str">
        <f>Criteria!$A59</f>
        <v>Forms</v>
      </c>
      <c r="B60" s="103">
        <v>57</v>
      </c>
      <c r="C60" s="103" t="str">
        <f>Criteria!B59</f>
        <v>9.5</v>
      </c>
      <c r="D60" s="103" t="str">
        <f>Criteria!C59</f>
        <v>A</v>
      </c>
      <c r="E60" s="104" t="str">
        <f>Criteria!D59</f>
        <v>In each form, is the label of each button relevant?</v>
      </c>
      <c r="F60" s="105" t="s">
        <v>2</v>
      </c>
      <c r="G60" s="106"/>
      <c r="H60" s="104"/>
      <c r="I60" s="107"/>
      <c r="J60" s="108"/>
    </row>
    <row r="61" spans="1:10" ht="55.35" customHeight="1">
      <c r="A61" s="101" t="str">
        <f>Criteria!$A60</f>
        <v>Forms</v>
      </c>
      <c r="B61" s="103">
        <v>58</v>
      </c>
      <c r="C61" s="103" t="str">
        <f>Criteria!B60</f>
        <v>9.6</v>
      </c>
      <c r="D61" s="103" t="str">
        <f>Criteria!C60</f>
        <v>A</v>
      </c>
      <c r="E61" s="104" t="str">
        <f>Criteria!D60</f>
        <v>In each form, are the related form controls identified, if necessary?</v>
      </c>
      <c r="F61" s="105" t="s">
        <v>2</v>
      </c>
      <c r="G61" s="106"/>
      <c r="H61" s="104"/>
      <c r="I61" s="107"/>
      <c r="J61" s="108"/>
    </row>
    <row r="62" spans="1:10" ht="22.5">
      <c r="A62" s="101" t="str">
        <f>Criteria!$A61</f>
        <v>Forms</v>
      </c>
      <c r="B62" s="103">
        <v>59</v>
      </c>
      <c r="C62" s="103" t="str">
        <f>Criteria!B61</f>
        <v>9.7</v>
      </c>
      <c r="D62" s="103" t="str">
        <f>Criteria!C61</f>
        <v>A</v>
      </c>
      <c r="E62" s="104" t="str">
        <f>Criteria!D61</f>
        <v>Are the mandatory form fields correctly identified (excluding special cases)?</v>
      </c>
      <c r="F62" s="105" t="s">
        <v>2</v>
      </c>
      <c r="G62" s="106"/>
      <c r="H62" s="104"/>
      <c r="I62" s="107"/>
      <c r="J62" s="108"/>
    </row>
    <row r="63" spans="1:10" ht="22.5">
      <c r="A63" s="101" t="str">
        <f>Criteria!$A62</f>
        <v>Forms</v>
      </c>
      <c r="B63" s="103">
        <v>60</v>
      </c>
      <c r="C63" s="103" t="str">
        <f>Criteria!B62</f>
        <v>9.8</v>
      </c>
      <c r="D63" s="103" t="str">
        <f>Criteria!C62</f>
        <v>A</v>
      </c>
      <c r="E63" s="104" t="str">
        <f>Criteria!D62</f>
        <v>For each mandatory form field, is the expected data type and/or format available?</v>
      </c>
      <c r="F63" s="105" t="s">
        <v>2</v>
      </c>
      <c r="G63" s="106"/>
      <c r="H63" s="104"/>
      <c r="I63" s="107"/>
      <c r="J63" s="108"/>
    </row>
    <row r="64" spans="1:10">
      <c r="A64" s="101" t="str">
        <f>Criteria!$A63</f>
        <v>Forms</v>
      </c>
      <c r="B64" s="103">
        <v>61</v>
      </c>
      <c r="C64" s="103" t="str">
        <f>Criteria!B63</f>
        <v>9.9</v>
      </c>
      <c r="D64" s="103" t="str">
        <f>Criteria!C63</f>
        <v>A</v>
      </c>
      <c r="E64" s="104" t="str">
        <f>Criteria!D63</f>
        <v>In each form, are input errors accessible?</v>
      </c>
      <c r="F64" s="105" t="s">
        <v>2</v>
      </c>
      <c r="G64" s="106"/>
      <c r="H64" s="104"/>
      <c r="I64" s="107"/>
      <c r="J64" s="108"/>
    </row>
    <row r="65" spans="1:10" ht="33.75">
      <c r="A65" s="101" t="str">
        <f>Criteria!$A64</f>
        <v>Forms</v>
      </c>
      <c r="B65" s="103">
        <v>62</v>
      </c>
      <c r="C65" s="103" t="str">
        <f>Criteria!B64</f>
        <v>9.10</v>
      </c>
      <c r="D65" s="103" t="str">
        <f>Criteria!C64</f>
        <v>AA</v>
      </c>
      <c r="E65" s="104" t="str">
        <f>Criteria!D64</f>
        <v>In each form, is the error management accompanied, if necessary, by suggestions of expected data types, formats or values?</v>
      </c>
      <c r="F65" s="105" t="s">
        <v>2</v>
      </c>
      <c r="G65" s="106"/>
      <c r="H65" s="104"/>
      <c r="I65" s="107"/>
      <c r="J65" s="108"/>
    </row>
    <row r="66" spans="1:10" ht="55.35" customHeight="1">
      <c r="A66" s="101" t="str">
        <f>Criteria!$A65</f>
        <v>Forms</v>
      </c>
      <c r="B66" s="103">
        <v>63</v>
      </c>
      <c r="C66" s="103" t="str">
        <f>Criteria!B65</f>
        <v>9.11</v>
      </c>
      <c r="D66" s="103" t="str">
        <f>Criteria!C65</f>
        <v>AA</v>
      </c>
      <c r="E66" s="104" t="str">
        <f>Criteria!D65</f>
        <v>For each form that modifies or deletes data, or transmits answers to a test or examination, or whose validation has financial or legal consequences, can the data entered be modified, updated or rendered by the user?</v>
      </c>
      <c r="F66" s="105" t="s">
        <v>2</v>
      </c>
      <c r="G66" s="106"/>
      <c r="H66" s="104"/>
      <c r="I66" s="107"/>
      <c r="J66" s="108"/>
    </row>
    <row r="67" spans="1:10" ht="55.35" customHeight="1">
      <c r="A67" s="101" t="str">
        <f>Criteria!$A66</f>
        <v>Forms</v>
      </c>
      <c r="B67" s="103">
        <v>64</v>
      </c>
      <c r="C67" s="103" t="str">
        <f>Criteria!B66</f>
        <v>9.12</v>
      </c>
      <c r="D67" s="103" t="str">
        <f>Criteria!C66</f>
        <v>AA</v>
      </c>
      <c r="E67" s="104" t="str">
        <f>Criteria!D66</f>
        <v>For each field that expects personal user data, is input facilitated?</v>
      </c>
      <c r="F67" s="105" t="s">
        <v>2</v>
      </c>
      <c r="G67" s="106"/>
      <c r="H67" s="104"/>
      <c r="I67" s="107"/>
      <c r="J67" s="108"/>
    </row>
    <row r="68" spans="1:10" ht="55.35" customHeight="1">
      <c r="A68" s="101" t="str">
        <f>Criteria!$A67</f>
        <v>Navigation</v>
      </c>
      <c r="B68" s="103">
        <v>65</v>
      </c>
      <c r="C68" s="103" t="str">
        <f>Criteria!B67</f>
        <v>10.1</v>
      </c>
      <c r="D68" s="103" t="str">
        <f>Criteria!C67</f>
        <v>A</v>
      </c>
      <c r="E68" s="104" t="str">
        <f>Criteria!D67</f>
        <v>On each screen, is the navigation sequence consistent?</v>
      </c>
      <c r="F68" s="105" t="s">
        <v>2</v>
      </c>
      <c r="G68" s="106"/>
      <c r="H68" s="104"/>
      <c r="I68" s="107"/>
      <c r="J68" s="108"/>
    </row>
    <row r="69" spans="1:10" ht="22.5">
      <c r="A69" s="101" t="str">
        <f>Criteria!$A68</f>
        <v>Navigation</v>
      </c>
      <c r="B69" s="103">
        <v>66</v>
      </c>
      <c r="C69" s="103" t="str">
        <f>Criteria!B68</f>
        <v>10.2</v>
      </c>
      <c r="D69" s="103" t="str">
        <f>Criteria!C68</f>
        <v>A</v>
      </c>
      <c r="E69" s="104" t="str">
        <f>Criteria!D68</f>
        <v>On each screen, is the reading sequence by assistive technologies consistent?</v>
      </c>
      <c r="F69" s="105" t="s">
        <v>2</v>
      </c>
      <c r="G69" s="106"/>
      <c r="H69" s="104"/>
      <c r="I69" s="107"/>
      <c r="J69" s="108"/>
    </row>
    <row r="70" spans="1:10" ht="76.5" customHeight="1">
      <c r="A70" s="101" t="str">
        <f>Criteria!$A69</f>
        <v>Navigation</v>
      </c>
      <c r="B70" s="103">
        <v>67</v>
      </c>
      <c r="C70" s="103" t="str">
        <f>Criteria!B69</f>
        <v>10.3</v>
      </c>
      <c r="D70" s="103" t="str">
        <f>Criteria!C69</f>
        <v>A</v>
      </c>
      <c r="E70" s="104" t="str">
        <f>Criteria!D69</f>
        <v>On each screen, the navigation must not contain any keyboard traps. Is this rule respected?</v>
      </c>
      <c r="F70" s="105" t="s">
        <v>2</v>
      </c>
      <c r="G70" s="106"/>
      <c r="H70" s="104"/>
      <c r="I70" s="107"/>
      <c r="J70" s="108"/>
    </row>
    <row r="71" spans="1:10" ht="33.75">
      <c r="A71" s="101" t="str">
        <f>Criteria!$A70</f>
        <v>Navigation</v>
      </c>
      <c r="B71" s="103">
        <v>68</v>
      </c>
      <c r="C71" s="103" t="str">
        <f>Criteria!B70</f>
        <v>10.4</v>
      </c>
      <c r="D71" s="103" t="str">
        <f>Criteria!C70</f>
        <v>A</v>
      </c>
      <c r="E71" s="104" t="str">
        <f>Criteria!D70</f>
        <v>On each screen, are keyboard shortcuts using only one key (upper or lower case letter, punctuation, number or symbol) controllable by the user?</v>
      </c>
      <c r="F71" s="105" t="s">
        <v>2</v>
      </c>
      <c r="G71" s="106"/>
      <c r="H71" s="104"/>
      <c r="I71" s="107"/>
      <c r="J71" s="108"/>
    </row>
    <row r="72" spans="1:10" ht="33.75">
      <c r="A72" s="101" t="str">
        <f>Criteria!$A71</f>
        <v>Consultation</v>
      </c>
      <c r="B72" s="103">
        <v>69</v>
      </c>
      <c r="C72" s="103" t="str">
        <f>Criteria!B71</f>
        <v>11.1</v>
      </c>
      <c r="D72" s="103" t="str">
        <f>Criteria!C71</f>
        <v>A</v>
      </c>
      <c r="E72" s="104" t="str">
        <f>Criteria!D71</f>
        <v>For each screen, does the user have control over each time limit modifying content (excluding special cases)?</v>
      </c>
      <c r="F72" s="105" t="s">
        <v>2</v>
      </c>
      <c r="G72" s="106"/>
      <c r="H72" s="104"/>
      <c r="I72" s="107"/>
      <c r="J72" s="108"/>
    </row>
    <row r="73" spans="1:10" ht="55.35" customHeight="1">
      <c r="A73" s="101" t="str">
        <f>Criteria!$A72</f>
        <v>Consultation</v>
      </c>
      <c r="B73" s="103">
        <v>70</v>
      </c>
      <c r="C73" s="103" t="str">
        <f>Criteria!B72</f>
        <v>11.2</v>
      </c>
      <c r="D73" s="103" t="str">
        <f>Criteria!C72</f>
        <v>A</v>
      </c>
      <c r="E73" s="104" t="str">
        <f>Criteria!D72</f>
        <v>For each screen, can each process limiting the time of a session be stopped or deleted (excluding special cases)?</v>
      </c>
      <c r="F73" s="105" t="s">
        <v>2</v>
      </c>
      <c r="G73" s="106"/>
      <c r="H73" s="104"/>
      <c r="I73" s="107"/>
      <c r="J73" s="108"/>
    </row>
    <row r="74" spans="1:10" ht="55.35" customHeight="1">
      <c r="A74" s="101" t="str">
        <f>Criteria!$A73</f>
        <v>Consultation</v>
      </c>
      <c r="B74" s="103">
        <v>71</v>
      </c>
      <c r="C74" s="103" t="str">
        <f>Criteria!B73</f>
        <v>11.3</v>
      </c>
      <c r="D74" s="103" t="str">
        <f>Criteria!C73</f>
        <v>A</v>
      </c>
      <c r="E74" s="104" t="str">
        <f>Criteria!D73</f>
        <v>On each screen, does each office document available for download have, if necessary, an accessible version (excluding special cases)?</v>
      </c>
      <c r="F74" s="105" t="s">
        <v>2</v>
      </c>
      <c r="G74" s="106"/>
      <c r="H74" s="104"/>
      <c r="I74" s="107"/>
      <c r="J74" s="108"/>
    </row>
    <row r="75" spans="1:10" ht="55.35" customHeight="1">
      <c r="A75" s="101" t="str">
        <f>Criteria!$A74</f>
        <v>Consultation</v>
      </c>
      <c r="B75" s="103">
        <v>72</v>
      </c>
      <c r="C75" s="103" t="str">
        <f>Criteria!B74</f>
        <v>11.4</v>
      </c>
      <c r="D75" s="103" t="str">
        <f>Criteria!C74</f>
        <v>A</v>
      </c>
      <c r="E75" s="104" t="str">
        <f>Criteria!D74</f>
        <v>For each office document with an accessible version, does this version offer the same information (excluding special cases)?</v>
      </c>
      <c r="F75" s="105" t="s">
        <v>2</v>
      </c>
      <c r="G75" s="106"/>
      <c r="H75" s="104"/>
      <c r="I75" s="107"/>
      <c r="J75" s="108"/>
    </row>
    <row r="76" spans="1:10" ht="55.35" customHeight="1">
      <c r="A76" s="101" t="str">
        <f>Criteria!$A75</f>
        <v>Consultation</v>
      </c>
      <c r="B76" s="103">
        <v>73</v>
      </c>
      <c r="C76" s="103" t="str">
        <f>Criteria!B75</f>
        <v>11.5</v>
      </c>
      <c r="D76" s="103" t="str">
        <f>Criteria!C75</f>
        <v>A</v>
      </c>
      <c r="E76" s="104" t="str">
        <f>Criteria!D75</f>
        <v>On each screen, does each cryptic content (ASCII art, emoticon, cryptic syntax) have an alternative?</v>
      </c>
      <c r="F76" s="105" t="s">
        <v>2</v>
      </c>
      <c r="G76" s="106"/>
      <c r="H76" s="104"/>
      <c r="I76" s="107"/>
      <c r="J76" s="108"/>
    </row>
    <row r="77" spans="1:10" ht="33.75">
      <c r="A77" s="101" t="str">
        <f>Criteria!$A76</f>
        <v>Consultation</v>
      </c>
      <c r="B77" s="103">
        <v>74</v>
      </c>
      <c r="C77" s="103" t="str">
        <f>Criteria!B76</f>
        <v>11.6</v>
      </c>
      <c r="D77" s="103" t="str">
        <f>Criteria!C76</f>
        <v>A</v>
      </c>
      <c r="E77" s="104" t="str">
        <f>Criteria!D76</f>
        <v>On each screen, for each cryptic content (ASCII art, emoticon, cryptic syntax) having an alternative, is this alternative relevant?</v>
      </c>
      <c r="F77" s="105" t="s">
        <v>2</v>
      </c>
      <c r="G77" s="106"/>
      <c r="H77" s="104"/>
      <c r="I77" s="107"/>
      <c r="J77" s="108"/>
    </row>
    <row r="78" spans="1:10" ht="22.5">
      <c r="A78" s="101" t="str">
        <f>Criteria!$A77</f>
        <v>Consultation</v>
      </c>
      <c r="B78" s="103">
        <v>75</v>
      </c>
      <c r="C78" s="103" t="str">
        <f>Criteria!B77</f>
        <v>11.7</v>
      </c>
      <c r="D78" s="103" t="str">
        <f>Criteria!C77</f>
        <v>A</v>
      </c>
      <c r="E78" s="104" t="str">
        <f>Criteria!D77</f>
        <v>On each screen, are sudden change in brightness or blinking effects used correctly?</v>
      </c>
      <c r="F78" s="105" t="s">
        <v>2</v>
      </c>
      <c r="G78" s="106"/>
      <c r="H78" s="104"/>
      <c r="I78" s="107"/>
      <c r="J78" s="108"/>
    </row>
    <row r="79" spans="1:10" ht="55.35" customHeight="1">
      <c r="A79" s="101" t="str">
        <f>Criteria!$A78</f>
        <v>Consultation</v>
      </c>
      <c r="B79" s="103">
        <v>76</v>
      </c>
      <c r="C79" s="103" t="str">
        <f>Criteria!B78</f>
        <v>11.8</v>
      </c>
      <c r="D79" s="103" t="str">
        <f>Criteria!C78</f>
        <v>A</v>
      </c>
      <c r="E79" s="104" t="str">
        <f>Criteria!D78</f>
        <v>On each screen, is each moving or blinking content controllable by the user?</v>
      </c>
      <c r="F79" s="105" t="s">
        <v>2</v>
      </c>
      <c r="G79" s="106"/>
      <c r="H79" s="104"/>
      <c r="I79" s="107"/>
      <c r="J79" s="108"/>
    </row>
    <row r="80" spans="1:10" ht="55.35" customHeight="1">
      <c r="A80" s="101" t="str">
        <f>Criteria!$A79</f>
        <v>Consultation</v>
      </c>
      <c r="B80" s="103">
        <v>77</v>
      </c>
      <c r="C80" s="103" t="str">
        <f>Criteria!B79</f>
        <v>11.9</v>
      </c>
      <c r="D80" s="103" t="str">
        <f>Criteria!C79</f>
        <v>AA</v>
      </c>
      <c r="E80" s="104" t="str">
        <f>Criteria!D79</f>
        <v>On each screen, is the content offered viewable regardless of screen orientation (portrait or landscape) (excluding special cases)?</v>
      </c>
      <c r="F80" s="105" t="s">
        <v>2</v>
      </c>
      <c r="G80" s="106"/>
      <c r="H80" s="104"/>
      <c r="I80" s="107"/>
      <c r="J80" s="108"/>
    </row>
    <row r="81" spans="1:10" ht="55.35" customHeight="1">
      <c r="A81" s="101" t="str">
        <f>Criteria!$A80</f>
        <v>Consultation</v>
      </c>
      <c r="B81" s="103">
        <v>78</v>
      </c>
      <c r="C81" s="103" t="str">
        <f>Criteria!B80</f>
        <v>11.10</v>
      </c>
      <c r="D81" s="103" t="str">
        <f>Criteria!C80</f>
        <v>A</v>
      </c>
      <c r="E81" s="104" t="str">
        <f>Criteria!D80</f>
        <v>On each screen, are the features that can be activated using a complex gesture able to be activated using a simple gesture (excluding special cases)?</v>
      </c>
      <c r="F81" s="105" t="s">
        <v>2</v>
      </c>
      <c r="G81" s="106"/>
      <c r="H81" s="104"/>
      <c r="I81" s="107"/>
      <c r="J81" s="108"/>
    </row>
    <row r="82" spans="1:10" ht="55.35" customHeight="1">
      <c r="A82" s="101" t="str">
        <f>Criteria!$A81</f>
        <v>Consultation</v>
      </c>
      <c r="B82" s="103">
        <v>79</v>
      </c>
      <c r="C82" s="103" t="str">
        <f>Criteria!B81</f>
        <v>11.11</v>
      </c>
      <c r="D82" s="103" t="str">
        <f>Criteria!C81</f>
        <v>A</v>
      </c>
      <c r="E82" s="104" t="str">
        <f>Criteria!D81</f>
        <v>On each screen, are the features that can be activated by performing simultaneous actions activated by means of a single action? Is this rule respected (excluding special cases)?</v>
      </c>
      <c r="F82" s="105" t="s">
        <v>2</v>
      </c>
      <c r="G82" s="106"/>
      <c r="H82" s="104"/>
      <c r="I82" s="107"/>
      <c r="J82" s="108"/>
    </row>
    <row r="83" spans="1:10" ht="55.35" customHeight="1">
      <c r="A83" s="101" t="str">
        <f>Criteria!$A82</f>
        <v>Consultation</v>
      </c>
      <c r="B83" s="103">
        <v>80</v>
      </c>
      <c r="C83" s="103" t="str">
        <f>Criteria!B82</f>
        <v>11.12</v>
      </c>
      <c r="D83" s="103" t="str">
        <f>Criteria!C82</f>
        <v>A</v>
      </c>
      <c r="E83" s="104" t="str">
        <f>Criteria!D82</f>
        <v>On each screen, can actions triggered by a pointing device on a single point on the screen be cancelled (excluding special cases)?</v>
      </c>
      <c r="F83" s="105" t="s">
        <v>2</v>
      </c>
      <c r="G83" s="106"/>
      <c r="H83" s="104"/>
      <c r="I83" s="107"/>
      <c r="J83" s="108"/>
    </row>
    <row r="84" spans="1:10" ht="55.35" customHeight="1">
      <c r="A84" s="101" t="str">
        <f>Criteria!$A83</f>
        <v>Consultation</v>
      </c>
      <c r="B84" s="103">
        <v>81</v>
      </c>
      <c r="C84" s="103" t="str">
        <f>Criteria!B83</f>
        <v>11.13</v>
      </c>
      <c r="D84" s="103" t="str">
        <f>Criteria!C83</f>
        <v>A</v>
      </c>
      <c r="E84" s="104" t="str">
        <f>Criteria!D83</f>
        <v>On each screen, can the features involving movement from or to the device be satisfied in an alternative way (excluding special cases)?</v>
      </c>
      <c r="F84" s="105" t="s">
        <v>2</v>
      </c>
      <c r="G84" s="106"/>
      <c r="H84" s="104"/>
      <c r="I84" s="107"/>
      <c r="J84" s="108"/>
    </row>
    <row r="85" spans="1:10" ht="55.35" customHeight="1">
      <c r="A85" s="101" t="str">
        <f>Criteria!$A84</f>
        <v>Consultation</v>
      </c>
      <c r="B85" s="103">
        <v>82</v>
      </c>
      <c r="C85" s="103" t="str">
        <f>Criteria!B84</f>
        <v>11.14</v>
      </c>
      <c r="D85" s="103" t="str">
        <f>Criteria!C84</f>
        <v>AA</v>
      </c>
      <c r="E85" s="104" t="str">
        <f>Criteria!D84</f>
        <v>For each document conversion feature, is the accessibility information available in the source document retained in the destination document (excluding special cases)?</v>
      </c>
      <c r="F85" s="105" t="s">
        <v>2</v>
      </c>
      <c r="G85" s="106"/>
      <c r="H85" s="104"/>
      <c r="I85" s="107"/>
      <c r="J85" s="108"/>
    </row>
    <row r="86" spans="1:10" ht="55.35" customHeight="1">
      <c r="A86" s="101" t="str">
        <f>Criteria!$A85</f>
        <v>Consultation</v>
      </c>
      <c r="B86" s="103">
        <v>83</v>
      </c>
      <c r="C86" s="103" t="str">
        <f>Criteria!B85</f>
        <v>11.15</v>
      </c>
      <c r="D86" s="103" t="str">
        <f>Criteria!C85</f>
        <v>A</v>
      </c>
      <c r="E86" s="104" t="str">
        <f>Criteria!D85</f>
        <v>Is an alternative method available for each identification or control functionality of the application that relies on the use of biological characteristics of the user?</v>
      </c>
      <c r="F86" s="105" t="s">
        <v>2</v>
      </c>
      <c r="G86" s="106"/>
      <c r="H86" s="104"/>
      <c r="I86" s="107"/>
      <c r="J86" s="108"/>
    </row>
    <row r="87" spans="1:10" ht="55.35" customHeight="1">
      <c r="A87" s="101" t="str">
        <f>Criteria!$A86</f>
        <v>Consultation</v>
      </c>
      <c r="B87" s="103">
        <v>84</v>
      </c>
      <c r="C87" s="103" t="str">
        <f>Criteria!B86</f>
        <v>11.16</v>
      </c>
      <c r="D87" s="103" t="str">
        <f>Criteria!C86</f>
        <v>A</v>
      </c>
      <c r="E87" s="104" t="str">
        <f>Criteria!D86</f>
        <v>For each application that incorporates key repeat functionality, is the repeat adjustable (excluding special cases)?</v>
      </c>
      <c r="F87" s="105" t="s">
        <v>2</v>
      </c>
      <c r="G87" s="106"/>
      <c r="H87" s="104"/>
      <c r="I87" s="107"/>
      <c r="J87" s="108"/>
    </row>
    <row r="88" spans="1:10" ht="55.35" customHeight="1">
      <c r="A88" s="101" t="str">
        <f>Criteria!$A87</f>
        <v>Documentation and accessibility features</v>
      </c>
      <c r="B88" s="103">
        <v>85</v>
      </c>
      <c r="C88" s="103" t="str">
        <f>Criteria!B87</f>
        <v>12.1</v>
      </c>
      <c r="D88" s="103" t="str">
        <f>Criteria!C87</f>
        <v>AA</v>
      </c>
      <c r="E88" s="104" t="str">
        <f>Criteria!D87</f>
        <v>Does the application documentation describe the accessibility features of the application and their use?</v>
      </c>
      <c r="F88" s="105" t="s">
        <v>2</v>
      </c>
      <c r="G88" s="106"/>
      <c r="H88" s="104"/>
      <c r="I88" s="107"/>
      <c r="J88" s="108"/>
    </row>
    <row r="89" spans="1:10" ht="55.35" customHeight="1">
      <c r="A89" s="101" t="str">
        <f>Criteria!$A88</f>
        <v>Documentation and accessibility features</v>
      </c>
      <c r="B89" s="103">
        <v>86</v>
      </c>
      <c r="C89" s="103" t="str">
        <f>Criteria!B88</f>
        <v>12.2</v>
      </c>
      <c r="D89" s="103" t="str">
        <f>Criteria!C88</f>
        <v>A</v>
      </c>
      <c r="E89" s="104" t="str">
        <f>Criteria!D88</f>
        <v>For each accessibility feature described in the documentation, the entire path that enables it to be activated meets the accessibility needs of the users who require it. Is this rule respected (excluding special cases)?</v>
      </c>
      <c r="F89" s="105" t="s">
        <v>2</v>
      </c>
      <c r="G89" s="106"/>
      <c r="H89" s="104"/>
      <c r="I89" s="107"/>
      <c r="J89" s="108"/>
    </row>
    <row r="90" spans="1:10" ht="55.35" customHeight="1">
      <c r="A90" s="101" t="str">
        <f>Criteria!$A89</f>
        <v>Documentation and accessibility features</v>
      </c>
      <c r="B90" s="103">
        <v>87</v>
      </c>
      <c r="C90" s="103" t="str">
        <f>Criteria!B89</f>
        <v>12.3</v>
      </c>
      <c r="D90" s="103" t="str">
        <f>Criteria!C89</f>
        <v>A</v>
      </c>
      <c r="E90" s="104" t="str">
        <f>Criteria!D89</f>
        <v>The application does not interfere with the accessibility features of the platform. Is this rule respected?</v>
      </c>
      <c r="F90" s="105" t="s">
        <v>2</v>
      </c>
      <c r="G90" s="106"/>
      <c r="H90" s="104"/>
      <c r="I90" s="107"/>
      <c r="J90" s="108"/>
    </row>
    <row r="91" spans="1:10" ht="55.35" customHeight="1">
      <c r="A91" s="101" t="str">
        <f>Criteria!$A90</f>
        <v>Documentation and accessibility features</v>
      </c>
      <c r="B91" s="103">
        <v>88</v>
      </c>
      <c r="C91" s="103" t="str">
        <f>Criteria!B90</f>
        <v>12.4</v>
      </c>
      <c r="D91" s="103" t="str">
        <f>Criteria!C90</f>
        <v>A</v>
      </c>
      <c r="E91" s="104" t="str">
        <f>Criteria!D90</f>
        <v>Is the application documentation accessible?</v>
      </c>
      <c r="F91" s="105" t="s">
        <v>2</v>
      </c>
      <c r="G91" s="106"/>
      <c r="H91" s="104"/>
      <c r="I91" s="107"/>
      <c r="J91" s="108"/>
    </row>
    <row r="92" spans="1:10" ht="55.35" customHeight="1">
      <c r="A92" s="101" t="str">
        <f>Criteria!$A91</f>
        <v>Editing tools</v>
      </c>
      <c r="B92" s="103">
        <v>89</v>
      </c>
      <c r="C92" s="103" t="str">
        <f>Criteria!B91</f>
        <v>13.1</v>
      </c>
      <c r="D92" s="103" t="str">
        <f>Criteria!C91</f>
        <v>A</v>
      </c>
      <c r="E92" s="104" t="str">
        <f>Criteria!D91</f>
        <v>Can the editing tool be used to define the accessibility information required to create compliant content?</v>
      </c>
      <c r="F92" s="105" t="s">
        <v>2</v>
      </c>
      <c r="G92" s="106"/>
      <c r="H92" s="104"/>
      <c r="I92" s="107"/>
      <c r="J92" s="108"/>
    </row>
    <row r="93" spans="1:10" ht="22.5">
      <c r="A93" s="101" t="str">
        <f>Criteria!$A92</f>
        <v>Editing tools</v>
      </c>
      <c r="B93" s="103">
        <v>90</v>
      </c>
      <c r="C93" s="103" t="str">
        <f>Criteria!B92</f>
        <v>13.2</v>
      </c>
      <c r="D93" s="103" t="str">
        <f>Criteria!C92</f>
        <v>A</v>
      </c>
      <c r="E93" s="104" t="str">
        <f>Criteria!D92</f>
        <v>Does the editing tool provide help with creating accessible content?</v>
      </c>
      <c r="F93" s="105" t="s">
        <v>2</v>
      </c>
      <c r="G93" s="106"/>
      <c r="H93" s="104"/>
      <c r="I93" s="107"/>
      <c r="J93" s="108"/>
    </row>
    <row r="94" spans="1:10" ht="55.35" customHeight="1">
      <c r="A94" s="101" t="str">
        <f>Criteria!$A93</f>
        <v>Editing tools</v>
      </c>
      <c r="B94" s="103">
        <v>91</v>
      </c>
      <c r="C94" s="103" t="str">
        <f>Criteria!B93</f>
        <v>13.3</v>
      </c>
      <c r="D94" s="103" t="str">
        <f>Criteria!C93</f>
        <v>A</v>
      </c>
      <c r="E94" s="104" t="str">
        <f>Criteria!D93</f>
        <v>Is the content generated by each content transformation accessible (excluding special cases)?</v>
      </c>
      <c r="F94" s="105" t="s">
        <v>2</v>
      </c>
      <c r="G94" s="106"/>
      <c r="H94" s="104"/>
      <c r="I94" s="107"/>
      <c r="J94" s="108"/>
    </row>
    <row r="95" spans="1:10" ht="55.35" customHeight="1">
      <c r="A95" s="101" t="str">
        <f>Criteria!$A94</f>
        <v>Editing tools</v>
      </c>
      <c r="B95" s="103">
        <v>92</v>
      </c>
      <c r="C95" s="103" t="str">
        <f>Criteria!B94</f>
        <v>13.4</v>
      </c>
      <c r="D95" s="103" t="str">
        <f>Criteria!C94</f>
        <v>AA</v>
      </c>
      <c r="E95" s="104" t="str">
        <f>Criteria!D94</f>
        <v>For each accessibility error identified by an automatic or semi-automatic accessibility test, does the editing tool provide suggestions for repair?</v>
      </c>
      <c r="F95" s="105" t="s">
        <v>2</v>
      </c>
      <c r="G95" s="106"/>
      <c r="H95" s="104"/>
      <c r="I95" s="107"/>
      <c r="J95" s="108"/>
    </row>
    <row r="96" spans="1:10" ht="55.35" customHeight="1">
      <c r="A96" s="101" t="str">
        <f>Criteria!$A95</f>
        <v>Editing tools</v>
      </c>
      <c r="B96" s="103">
        <v>93</v>
      </c>
      <c r="C96" s="103" t="str">
        <f>Criteria!B95</f>
        <v>13.5</v>
      </c>
      <c r="D96" s="103" t="str">
        <f>Criteria!C95</f>
        <v>A</v>
      </c>
      <c r="E96" s="104" t="str">
        <f>Criteria!D95</f>
        <v>For each set of templates, at least one template meets the requirements of the RAWeb. Is this rule respected?</v>
      </c>
      <c r="F96" s="105" t="s">
        <v>2</v>
      </c>
      <c r="G96" s="106"/>
      <c r="H96" s="104"/>
      <c r="I96" s="107"/>
      <c r="J96" s="108"/>
    </row>
    <row r="97" spans="1:10" ht="22.5">
      <c r="A97" s="101" t="str">
        <f>Criteria!$A96</f>
        <v>Editing tools</v>
      </c>
      <c r="B97" s="103">
        <v>94</v>
      </c>
      <c r="C97" s="103" t="str">
        <f>Criteria!B96</f>
        <v>13.6</v>
      </c>
      <c r="D97" s="103" t="str">
        <f>Criteria!C96</f>
        <v>A</v>
      </c>
      <c r="E97" s="104" t="str">
        <f>Criteria!D96</f>
        <v>Is each template that enables the RAWeb requirements to be met clearly identifiable?</v>
      </c>
      <c r="F97" s="105" t="s">
        <v>2</v>
      </c>
      <c r="G97" s="106"/>
      <c r="H97" s="104"/>
      <c r="I97" s="107"/>
      <c r="J97" s="108"/>
    </row>
    <row r="98" spans="1:10" ht="33.75">
      <c r="A98" s="101" t="str">
        <f>Criteria!$A97</f>
        <v>Support services</v>
      </c>
      <c r="B98" s="103">
        <v>95</v>
      </c>
      <c r="C98" s="103" t="str">
        <f>Criteria!B97</f>
        <v>14.1</v>
      </c>
      <c r="D98" s="103" t="str">
        <f>Criteria!C97</f>
        <v>AA</v>
      </c>
      <c r="E98" s="104" t="str">
        <f>Criteria!D97</f>
        <v>Does each support service provide information relating to the accessibility features of the application described in the documentation?</v>
      </c>
      <c r="F98" s="105" t="s">
        <v>2</v>
      </c>
      <c r="G98" s="106"/>
      <c r="H98" s="104"/>
      <c r="I98" s="107"/>
      <c r="J98" s="108"/>
    </row>
    <row r="99" spans="1:10" ht="33.75">
      <c r="A99" s="101" t="str">
        <f>Criteria!$A98</f>
        <v>Support services</v>
      </c>
      <c r="B99" s="103">
        <v>96</v>
      </c>
      <c r="C99" s="103" t="str">
        <f>Criteria!B98</f>
        <v>14.2</v>
      </c>
      <c r="D99" s="103" t="str">
        <f>Criteria!C98</f>
        <v>A</v>
      </c>
      <c r="E99" s="104" t="str">
        <f>Criteria!D98</f>
        <v>The support service meets the communication needs of people with disabilities directly or through a relay service. Is this rule respected?</v>
      </c>
      <c r="F99" s="105" t="s">
        <v>2</v>
      </c>
      <c r="G99" s="106"/>
      <c r="H99" s="104"/>
      <c r="I99" s="107"/>
      <c r="J99" s="108"/>
    </row>
    <row r="100" spans="1:10" ht="45">
      <c r="A100" s="101" t="str">
        <f>Criteria!$A99</f>
        <v>Real-time communication</v>
      </c>
      <c r="B100" s="103">
        <v>97</v>
      </c>
      <c r="C100" s="103" t="str">
        <f>Criteria!B99</f>
        <v>15.1</v>
      </c>
      <c r="D100" s="103" t="str">
        <f>Criteria!C99</f>
        <v>A</v>
      </c>
      <c r="E100" s="104" t="str">
        <f>Criteria!D99</f>
        <v>For each two-way voice communication application, is the application capable of encoding and decoding this communication with a frequency range whose upper limit is at least 7,000 Hz?</v>
      </c>
      <c r="F100" s="105" t="s">
        <v>2</v>
      </c>
      <c r="G100" s="106"/>
      <c r="H100" s="104"/>
      <c r="I100" s="107"/>
      <c r="J100" s="108"/>
    </row>
    <row r="101" spans="1:10" ht="33.75">
      <c r="A101" s="101" t="str">
        <f>Criteria!$A100</f>
        <v>Real-time communication</v>
      </c>
      <c r="B101" s="103">
        <v>98</v>
      </c>
      <c r="C101" s="103" t="str">
        <f>Criteria!B100</f>
        <v>15.2</v>
      </c>
      <c r="D101" s="103" t="str">
        <f>Criteria!C100</f>
        <v>A</v>
      </c>
      <c r="E101" s="104" t="str">
        <f>Criteria!D100</f>
        <v>Does each application that supports two-way voice communication have real-time text communication functionality?</v>
      </c>
      <c r="F101" s="105" t="s">
        <v>2</v>
      </c>
      <c r="G101" s="106"/>
      <c r="H101" s="104"/>
      <c r="I101" s="107"/>
      <c r="J101" s="108"/>
    </row>
    <row r="102" spans="1:10" ht="33.75">
      <c r="A102" s="101" t="str">
        <f>Criteria!$A101</f>
        <v>Real-time communication</v>
      </c>
      <c r="B102" s="103">
        <v>99</v>
      </c>
      <c r="C102" s="103" t="str">
        <f>Criteria!B101</f>
        <v>15.3</v>
      </c>
      <c r="D102" s="103" t="str">
        <f>Criteria!C101</f>
        <v>A</v>
      </c>
      <c r="E102" s="104" t="str">
        <f>Criteria!D101</f>
        <v>For each application that allows two-way voice communication and real-time text, are both modes usable simultaneously?</v>
      </c>
      <c r="F102" s="105" t="s">
        <v>2</v>
      </c>
      <c r="G102" s="106"/>
      <c r="H102" s="104"/>
      <c r="I102" s="107"/>
      <c r="J102" s="108"/>
    </row>
    <row r="103" spans="1:10" ht="33.75">
      <c r="A103" s="101" t="str">
        <f>Criteria!$A102</f>
        <v>Real-time communication</v>
      </c>
      <c r="B103" s="103">
        <v>100</v>
      </c>
      <c r="C103" s="103" t="str">
        <f>Criteria!B102</f>
        <v>15.4</v>
      </c>
      <c r="D103" s="103" t="str">
        <f>Criteria!C102</f>
        <v>A</v>
      </c>
      <c r="E103" s="104" t="str">
        <f>Criteria!D102</f>
        <v>For each real-time text communication functionality, can the messages be identified (excluding special cases)?</v>
      </c>
      <c r="F103" s="105" t="s">
        <v>2</v>
      </c>
      <c r="G103" s="106"/>
      <c r="H103" s="104"/>
      <c r="I103" s="107"/>
      <c r="J103" s="108"/>
    </row>
    <row r="104" spans="1:10" ht="22.5">
      <c r="A104" s="101" t="str">
        <f>Criteria!$A103</f>
        <v>Real-time communication</v>
      </c>
      <c r="B104" s="103">
        <v>101</v>
      </c>
      <c r="C104" s="103" t="str">
        <f>Criteria!B103</f>
        <v>15.5</v>
      </c>
      <c r="D104" s="103" t="str">
        <f>Criteria!C103</f>
        <v>A</v>
      </c>
      <c r="E104" s="104" t="str">
        <f>Criteria!D103</f>
        <v>For each two-way voice communication application, is a visual indicator of oral activity present?</v>
      </c>
      <c r="F104" s="105" t="s">
        <v>2</v>
      </c>
      <c r="G104" s="106"/>
      <c r="H104" s="104"/>
      <c r="I104" s="107"/>
      <c r="J104" s="108"/>
    </row>
    <row r="105" spans="1:10" ht="45">
      <c r="A105" s="101" t="str">
        <f>Criteria!$A104</f>
        <v>Real-time communication</v>
      </c>
      <c r="B105" s="103">
        <v>102</v>
      </c>
      <c r="C105" s="103" t="str">
        <f>Criteria!B104</f>
        <v>15.6</v>
      </c>
      <c r="D105" s="103" t="str">
        <f>Criteria!C104</f>
        <v>A</v>
      </c>
      <c r="E105" s="104" t="str">
        <f>Criteria!D104</f>
        <v>Does each real-time text communication application that can interact with other real-time text communication applications comply with the interoperability rules in force?</v>
      </c>
      <c r="F105" s="105" t="s">
        <v>2</v>
      </c>
      <c r="G105" s="106"/>
      <c r="H105" s="104"/>
      <c r="I105" s="107"/>
      <c r="J105" s="108"/>
    </row>
    <row r="106" spans="1:10" ht="45">
      <c r="A106" s="101" t="str">
        <f>Criteria!$A105</f>
        <v>Real-time communication</v>
      </c>
      <c r="B106" s="103">
        <v>103</v>
      </c>
      <c r="C106" s="103" t="str">
        <f>Criteria!B105</f>
        <v>15.7</v>
      </c>
      <c r="D106" s="103" t="str">
        <f>Criteria!C105</f>
        <v>AA</v>
      </c>
      <c r="E106" s="104" t="str">
        <f>Criteria!D105</f>
        <v>For each application that supports real-time text (RTT) communication, the transmission delay for each input unit is 500ms or less. Is this rule respected?</v>
      </c>
      <c r="F106" s="105" t="s">
        <v>2</v>
      </c>
      <c r="G106" s="106"/>
      <c r="H106" s="104"/>
      <c r="I106" s="107"/>
      <c r="J106" s="108"/>
    </row>
    <row r="107" spans="1:10" ht="22.5">
      <c r="A107" s="101" t="str">
        <f>Criteria!$A106</f>
        <v>Real-time communication</v>
      </c>
      <c r="B107" s="103">
        <v>104</v>
      </c>
      <c r="C107" s="103" t="str">
        <f>Criteria!B106</f>
        <v>15.8</v>
      </c>
      <c r="D107" s="103" t="str">
        <f>Criteria!C106</f>
        <v>A</v>
      </c>
      <c r="E107" s="104" t="str">
        <f>Criteria!D106</f>
        <v>For each telecommunication application, is the identification of the party initiating a call accessible?</v>
      </c>
      <c r="F107" s="105" t="s">
        <v>2</v>
      </c>
      <c r="G107" s="106"/>
      <c r="H107" s="104"/>
      <c r="I107" s="107"/>
      <c r="J107" s="108"/>
    </row>
    <row r="108" spans="1:10" ht="55.35" customHeight="1">
      <c r="A108" s="101" t="str">
        <f>Criteria!$A107</f>
        <v>Real-time communication</v>
      </c>
      <c r="B108" s="103">
        <v>105</v>
      </c>
      <c r="C108" s="103" t="str">
        <f>Criteria!B107</f>
        <v>15.9</v>
      </c>
      <c r="D108" s="103" t="str">
        <f>Criteria!C107</f>
        <v>A</v>
      </c>
      <c r="E108" s="104" t="str">
        <f>Criteria!D107</f>
        <v>For each two-way voice communication application that provides caller identification, is there a way to present this identification for sign language users?</v>
      </c>
      <c r="F108" s="105" t="s">
        <v>2</v>
      </c>
      <c r="G108" s="106"/>
      <c r="H108" s="104"/>
      <c r="I108" s="107"/>
      <c r="J108" s="108"/>
    </row>
    <row r="109" spans="1:10" ht="33.75">
      <c r="A109" s="101" t="str">
        <f>Criteria!$A108</f>
        <v>Real-time communication</v>
      </c>
      <c r="B109" s="103">
        <v>106</v>
      </c>
      <c r="C109" s="103" t="str">
        <f>Criteria!B108</f>
        <v>15.10</v>
      </c>
      <c r="D109" s="103" t="str">
        <f>Criteria!C108</f>
        <v>A</v>
      </c>
      <c r="E109" s="104" t="str">
        <f>Criteria!D108</f>
        <v>For each two-way voice communication application that has voice-based services, are these services usable without the need to listen or speak?</v>
      </c>
      <c r="F109" s="105" t="s">
        <v>2</v>
      </c>
      <c r="G109" s="106"/>
      <c r="H109" s="104"/>
      <c r="I109" s="107"/>
      <c r="J109" s="108"/>
    </row>
    <row r="110" spans="1:10" ht="33.75">
      <c r="A110" s="101" t="str">
        <f>Criteria!$A109</f>
        <v>Real-time communication</v>
      </c>
      <c r="B110" s="103">
        <v>107</v>
      </c>
      <c r="C110" s="103" t="str">
        <f>Criteria!B109</f>
        <v>15.11</v>
      </c>
      <c r="D110" s="103" t="str">
        <f>Criteria!C109</f>
        <v>AA</v>
      </c>
      <c r="E110" s="104" t="str">
        <f>Criteria!D109</f>
        <v>For each two-way voice communication application that has real-time video, is the quality of the video sufficient?</v>
      </c>
      <c r="F110" s="105" t="s">
        <v>2</v>
      </c>
    </row>
  </sheetData>
  <autoFilter ref="A3:M158" xr:uid="{00000000-0009-0000-0000-00000E000000}"/>
  <mergeCells count="4">
    <mergeCell ref="A1:D1"/>
    <mergeCell ref="A2:D2"/>
    <mergeCell ref="E1:I1"/>
    <mergeCell ref="E2:I2"/>
  </mergeCells>
  <conditionalFormatting sqref="G4:G109">
    <cfRule type="cellIs" dxfId="107" priority="9" operator="equal">
      <formula>"D"</formula>
    </cfRule>
  </conditionalFormatting>
  <conditionalFormatting sqref="F4">
    <cfRule type="cellIs" dxfId="106" priority="5" operator="equal">
      <formula>"c"</formula>
    </cfRule>
    <cfRule type="cellIs" dxfId="105" priority="6" operator="equal">
      <formula>"nc"</formula>
    </cfRule>
    <cfRule type="cellIs" dxfId="104" priority="7" operator="equal">
      <formula>"na"</formula>
    </cfRule>
    <cfRule type="cellIs" dxfId="103" priority="8" operator="equal">
      <formula>"nt"</formula>
    </cfRule>
  </conditionalFormatting>
  <conditionalFormatting sqref="F5:F110">
    <cfRule type="cellIs" dxfId="102" priority="1" operator="equal">
      <formula>"c"</formula>
    </cfRule>
    <cfRule type="cellIs" dxfId="101" priority="2" operator="equal">
      <formula>"nc"</formula>
    </cfRule>
    <cfRule type="cellIs" dxfId="100" priority="3" operator="equal">
      <formula>"na"</formula>
    </cfRule>
    <cfRule type="cellIs" dxfId="99" priority="4" operator="equal">
      <formula>"nt"</formula>
    </cfRule>
  </conditionalFormatting>
  <pageMargins left="0.7" right="0.7" top="0.75" bottom="0.75" header="0.3" footer="0.3"/>
  <pageSetup paperSize="9" orientation="landscape" horizontalDpi="4294967293" verticalDpi="4294967293"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E00-000000000000}">
          <x14:formula1>
            <xm:f>CalculationBase!$AH$7:$AH$10</xm:f>
          </x14:formula1>
          <xm:sqref>F4:F110</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10"/>
  <sheetViews>
    <sheetView zoomScale="115" zoomScaleNormal="115" workbookViewId="0">
      <selection activeCell="A3" sqref="A3:J3"/>
    </sheetView>
  </sheetViews>
  <sheetFormatPr defaultColWidth="8.5703125" defaultRowHeight="14.25"/>
  <cols>
    <col min="1" max="1" width="14.5703125" style="97" customWidth="1"/>
    <col min="2" max="2" width="5.42578125" style="110" hidden="1" customWidth="1"/>
    <col min="3" max="3" width="5.42578125" style="110" customWidth="1"/>
    <col min="4" max="4" width="4.42578125" style="110" customWidth="1"/>
    <col min="5" max="5" width="38.42578125" style="99" customWidth="1"/>
    <col min="6" max="7" width="5.42578125" style="99" customWidth="1"/>
    <col min="8" max="8" width="70.5703125" style="99" customWidth="1"/>
    <col min="9" max="9" width="36.42578125" style="99" customWidth="1"/>
    <col min="10" max="10" width="30.5703125" style="99" customWidth="1"/>
    <col min="11" max="11" width="8.5703125" style="99"/>
    <col min="12" max="16384" width="8.5703125" style="97"/>
  </cols>
  <sheetData>
    <row r="1" spans="1:11">
      <c r="A1" s="156" t="s">
        <v>289</v>
      </c>
      <c r="B1" s="156"/>
      <c r="C1" s="156"/>
      <c r="D1" s="156"/>
      <c r="E1" s="157" t="str">
        <f ca="1">IF(LOOKUP(J1,Sample!A10:A68,Sample!B10:B68)&lt;&gt;0,LOOKUP(J1,Sample!A10:A68,Sample!B10:B68),"-")</f>
        <v>E10</v>
      </c>
      <c r="F1" s="157"/>
      <c r="G1" s="157"/>
      <c r="H1" s="157"/>
      <c r="I1" s="157"/>
      <c r="J1" s="96" t="str">
        <f ca="1">IFERROR(RIGHT(CELL("nomfichier",$A$2),LEN(CELL("nomfichier",$A$2))-SEARCH("]",CELL("nomfichier",$A$2))), RIGHT(CELL("filename",$A$2),LEN(CELL("filename",$A$2))-SEARCH("]",CELL("filename",$A$2))))</f>
        <v>E10</v>
      </c>
      <c r="K1" s="97"/>
    </row>
    <row r="2" spans="1:11">
      <c r="A2" s="158" t="s">
        <v>290</v>
      </c>
      <c r="B2" s="158"/>
      <c r="C2" s="158"/>
      <c r="D2" s="158"/>
      <c r="E2" s="159" t="str">
        <f ca="1">IF(LOOKUP(J1,Sample!A10:A68,Sample!C10:C68)&lt;&gt;0,LOOKUP(J1,Sample!A10:A68,Sample!C10:C68),"-")</f>
        <v>-</v>
      </c>
      <c r="F2" s="159"/>
      <c r="G2" s="159"/>
      <c r="H2" s="159"/>
      <c r="I2" s="159"/>
      <c r="J2" s="98"/>
    </row>
    <row r="3" spans="1:11" s="102" customFormat="1" ht="33.75">
      <c r="A3" s="100" t="s">
        <v>148</v>
      </c>
      <c r="B3" s="100" t="s">
        <v>291</v>
      </c>
      <c r="C3" s="100" t="s">
        <v>149</v>
      </c>
      <c r="D3" s="100" t="s">
        <v>150</v>
      </c>
      <c r="E3" s="101" t="s">
        <v>151</v>
      </c>
      <c r="F3" s="100" t="s">
        <v>292</v>
      </c>
      <c r="G3" s="100" t="s">
        <v>293</v>
      </c>
      <c r="H3" s="101" t="s">
        <v>294</v>
      </c>
      <c r="I3" s="101" t="s">
        <v>295</v>
      </c>
      <c r="J3" s="101" t="s">
        <v>296</v>
      </c>
    </row>
    <row r="4" spans="1:11" s="99" customFormat="1" ht="22.5">
      <c r="A4" s="101" t="str">
        <f>Criteria!$A3</f>
        <v>Graphic elements</v>
      </c>
      <c r="B4" s="103">
        <v>1</v>
      </c>
      <c r="C4" s="103" t="str">
        <f>Criteria!B3</f>
        <v>1.1</v>
      </c>
      <c r="D4" s="103" t="str">
        <f>Criteria!C3</f>
        <v>A</v>
      </c>
      <c r="E4" s="104" t="str">
        <f>Criteria!D3</f>
        <v>Is every decorative graphic element ignored by assistive technologies?</v>
      </c>
      <c r="F4" s="105" t="s">
        <v>2</v>
      </c>
      <c r="G4" s="106"/>
      <c r="H4" s="104"/>
      <c r="I4" s="107"/>
      <c r="J4" s="111"/>
    </row>
    <row r="5" spans="1:11" s="99" customFormat="1" ht="33.75">
      <c r="A5" s="101" t="str">
        <f>Criteria!$A4</f>
        <v>Graphic elements</v>
      </c>
      <c r="B5" s="103">
        <v>2</v>
      </c>
      <c r="C5" s="103" t="str">
        <f>Criteria!B4</f>
        <v>1.2</v>
      </c>
      <c r="D5" s="103" t="str">
        <f>Criteria!C4</f>
        <v>A</v>
      </c>
      <c r="E5" s="104" t="str">
        <f>Criteria!D4</f>
        <v>Does each graphic element conveying information have an alternative accessible to assistive technologies?</v>
      </c>
      <c r="F5" s="105" t="s">
        <v>2</v>
      </c>
      <c r="G5" s="106"/>
      <c r="H5" s="104"/>
      <c r="I5" s="107"/>
      <c r="J5" s="108"/>
    </row>
    <row r="6" spans="1:11" s="99" customFormat="1" ht="33.75">
      <c r="A6" s="101" t="str">
        <f>Criteria!$A5</f>
        <v>Graphic elements</v>
      </c>
      <c r="B6" s="103">
        <v>3</v>
      </c>
      <c r="C6" s="103" t="str">
        <f>Criteria!B5</f>
        <v>1.3</v>
      </c>
      <c r="D6" s="103" t="str">
        <f>Criteria!C5</f>
        <v>A</v>
      </c>
      <c r="E6" s="104" t="str">
        <f>Criteria!D5</f>
        <v>For each graphic element conveying information, is the alternative accessible to assistive technologies relevant (excluding special cases)?</v>
      </c>
      <c r="F6" s="105" t="s">
        <v>2</v>
      </c>
      <c r="G6" s="106"/>
      <c r="H6" s="104"/>
      <c r="I6" s="107"/>
      <c r="J6" s="108"/>
    </row>
    <row r="7" spans="1:11" ht="45">
      <c r="A7" s="101" t="str">
        <f>Criteria!$A6</f>
        <v>Graphic elements</v>
      </c>
      <c r="B7" s="103">
        <v>4</v>
      </c>
      <c r="C7" s="103" t="str">
        <f>Criteria!B6</f>
        <v>1.4</v>
      </c>
      <c r="D7" s="103" t="str">
        <f>Criteria!C6</f>
        <v>A</v>
      </c>
      <c r="E7" s="104" t="str">
        <f>Criteria!D6</f>
        <v>For each graphic element used as a CAPTCHA or as a test graphic element, does the alternative rendered by assistive technologies make it possible to identify the nature and function of the graphic element?</v>
      </c>
      <c r="F7" s="105" t="s">
        <v>2</v>
      </c>
      <c r="G7" s="106"/>
      <c r="H7" s="104"/>
      <c r="I7" s="107"/>
      <c r="J7" s="108"/>
    </row>
    <row r="8" spans="1:11" ht="22.5">
      <c r="A8" s="101" t="str">
        <f>Criteria!$A7</f>
        <v>Graphic elements</v>
      </c>
      <c r="B8" s="103">
        <v>5</v>
      </c>
      <c r="C8" s="103" t="str">
        <f>Criteria!B7</f>
        <v>1.5</v>
      </c>
      <c r="D8" s="103" t="str">
        <f>Criteria!C7</f>
        <v>A</v>
      </c>
      <c r="E8" s="104" t="str">
        <f>Criteria!D7</f>
        <v>Does each graphic element used as a CAPTCHA have an alternative?</v>
      </c>
      <c r="F8" s="105" t="s">
        <v>2</v>
      </c>
      <c r="G8" s="106"/>
      <c r="H8" s="104"/>
      <c r="I8" s="107"/>
      <c r="J8" s="108"/>
    </row>
    <row r="9" spans="1:11" ht="22.5">
      <c r="A9" s="101" t="str">
        <f>Criteria!$A8</f>
        <v>Graphic elements</v>
      </c>
      <c r="B9" s="103">
        <v>6</v>
      </c>
      <c r="C9" s="103" t="str">
        <f>Criteria!B8</f>
        <v>1.6</v>
      </c>
      <c r="D9" s="103" t="str">
        <f>Criteria!C8</f>
        <v>A</v>
      </c>
      <c r="E9" s="104" t="str">
        <f>Criteria!D8</f>
        <v>Does each graphic element conveying information have, where necessary, a detailed description?</v>
      </c>
      <c r="F9" s="105" t="s">
        <v>2</v>
      </c>
      <c r="G9" s="106"/>
      <c r="H9" s="104"/>
      <c r="I9" s="107"/>
      <c r="J9" s="108"/>
    </row>
    <row r="10" spans="1:11" ht="22.5">
      <c r="A10" s="101" t="str">
        <f>Criteria!$A9</f>
        <v>Graphic elements</v>
      </c>
      <c r="B10" s="103">
        <v>7</v>
      </c>
      <c r="C10" s="103" t="str">
        <f>Criteria!B9</f>
        <v>1.7</v>
      </c>
      <c r="D10" s="103" t="str">
        <f>Criteria!C9</f>
        <v>A</v>
      </c>
      <c r="E10" s="104" t="str">
        <f>Criteria!D9</f>
        <v>For each graphic element conveying information with a detailed description, is this description relevant?</v>
      </c>
      <c r="F10" s="105" t="s">
        <v>2</v>
      </c>
      <c r="G10" s="106"/>
      <c r="H10" s="104"/>
      <c r="I10" s="107"/>
      <c r="J10" s="108"/>
    </row>
    <row r="11" spans="1:11" ht="45">
      <c r="A11" s="101" t="str">
        <f>Criteria!$A10</f>
        <v>Graphic elements</v>
      </c>
      <c r="B11" s="103">
        <v>8</v>
      </c>
      <c r="C11" s="103" t="str">
        <f>Criteria!B10</f>
        <v>1.8</v>
      </c>
      <c r="D11" s="103" t="str">
        <f>Criteria!C10</f>
        <v>AA</v>
      </c>
      <c r="E11" s="104" t="str">
        <f>Criteria!D10</f>
        <v>Each text graphic element conveying information, in the absence of a replacement mechanism, must, if possible, be replaced by styled text. Is this rule respected (excluding special cases)?</v>
      </c>
      <c r="F11" s="105" t="s">
        <v>2</v>
      </c>
      <c r="G11" s="106"/>
      <c r="H11" s="104"/>
      <c r="I11" s="107"/>
      <c r="J11" s="108"/>
    </row>
    <row r="12" spans="1:11" ht="22.5">
      <c r="A12" s="101" t="str">
        <f>Criteria!$A11</f>
        <v>Graphic elements</v>
      </c>
      <c r="B12" s="103">
        <v>9</v>
      </c>
      <c r="C12" s="103" t="str">
        <f>Criteria!B11</f>
        <v>1.9</v>
      </c>
      <c r="D12" s="103" t="str">
        <f>Criteria!C11</f>
        <v>AA</v>
      </c>
      <c r="E12" s="104" t="str">
        <f>Criteria!D11</f>
        <v>Is each graphic element with legend correctly rendered by assistive technologies?</v>
      </c>
      <c r="F12" s="105" t="s">
        <v>2</v>
      </c>
      <c r="G12" s="106"/>
      <c r="H12" s="104"/>
      <c r="I12" s="107"/>
      <c r="J12" s="108"/>
    </row>
    <row r="13" spans="1:11" ht="22.5">
      <c r="A13" s="101" t="str">
        <f>Criteria!$A12</f>
        <v>Colours</v>
      </c>
      <c r="B13" s="103">
        <v>10</v>
      </c>
      <c r="C13" s="103" t="str">
        <f>Criteria!B12</f>
        <v>2.1</v>
      </c>
      <c r="D13" s="103" t="str">
        <f>Criteria!C12</f>
        <v>A</v>
      </c>
      <c r="E13" s="104" t="str">
        <f>Criteria!D12</f>
        <v>On each screen, information must not be provided by colour alone. Is this rule respected?</v>
      </c>
      <c r="F13" s="105" t="s">
        <v>2</v>
      </c>
      <c r="G13" s="106"/>
      <c r="H13" s="104"/>
      <c r="I13" s="107"/>
      <c r="J13" s="108"/>
    </row>
    <row r="14" spans="1:11" ht="33.75">
      <c r="A14" s="101" t="str">
        <f>Criteria!$A13</f>
        <v>Colours</v>
      </c>
      <c r="B14" s="103">
        <v>11</v>
      </c>
      <c r="C14" s="103" t="str">
        <f>Criteria!B13</f>
        <v>2.2</v>
      </c>
      <c r="D14" s="103" t="str">
        <f>Criteria!C13</f>
        <v>AA</v>
      </c>
      <c r="E14" s="104" t="str">
        <f>Criteria!D13</f>
        <v>On each screen, is the contrast between the colour of the text and the colour of its background sufficiently high (excluding special cases)?</v>
      </c>
      <c r="F14" s="105" t="s">
        <v>2</v>
      </c>
      <c r="G14" s="106"/>
      <c r="H14" s="104"/>
      <c r="I14" s="107"/>
      <c r="J14" s="108"/>
    </row>
    <row r="15" spans="1:11" ht="45">
      <c r="A15" s="101" t="str">
        <f>Criteria!$A14</f>
        <v>Colours</v>
      </c>
      <c r="B15" s="103">
        <v>12</v>
      </c>
      <c r="C15" s="103" t="str">
        <f>Criteria!B14</f>
        <v>2.3</v>
      </c>
      <c r="D15" s="103" t="str">
        <f>Criteria!C14</f>
        <v>AA</v>
      </c>
      <c r="E15" s="104" t="str">
        <f>Criteria!D14</f>
        <v>On each screen, are the colours used in the user interface components and the graphic elements conveying information sufficiently contrasted (excluding special cases)?</v>
      </c>
      <c r="F15" s="105" t="s">
        <v>2</v>
      </c>
      <c r="G15" s="106"/>
      <c r="H15" s="104"/>
      <c r="I15" s="107"/>
      <c r="J15" s="108"/>
    </row>
    <row r="16" spans="1:11" ht="33.75">
      <c r="A16" s="101" t="str">
        <f>Criteria!$A15</f>
        <v>Colours</v>
      </c>
      <c r="B16" s="103">
        <v>13</v>
      </c>
      <c r="C16" s="103" t="str">
        <f>Criteria!B15</f>
        <v>2.4</v>
      </c>
      <c r="D16" s="103" t="str">
        <f>Criteria!C15</f>
        <v>AA</v>
      </c>
      <c r="E16" s="104" t="str">
        <f>Criteria!D15</f>
        <v>Is the contrast ratio of each replacement mechanism for displaying a correct contrast ratio sufficiently high?</v>
      </c>
      <c r="F16" s="105" t="s">
        <v>2</v>
      </c>
      <c r="G16" s="106"/>
      <c r="H16" s="104"/>
      <c r="I16" s="107"/>
      <c r="J16" s="108"/>
    </row>
    <row r="17" spans="1:10" ht="33.75">
      <c r="A17" s="101" t="str">
        <f>Criteria!$A16</f>
        <v>Multimedia</v>
      </c>
      <c r="B17" s="103">
        <v>14</v>
      </c>
      <c r="C17" s="103" t="str">
        <f>Criteria!B16</f>
        <v>3.1</v>
      </c>
      <c r="D17" s="103" t="str">
        <f>Criteria!C16</f>
        <v>A</v>
      </c>
      <c r="E17" s="104" t="str">
        <f>Criteria!D16</f>
        <v>Does each pre-recorded audio-only time-based media have, where appropriate, a clearly identifiable adjacent transcript (excluding special cases)?</v>
      </c>
      <c r="F17" s="105" t="s">
        <v>2</v>
      </c>
      <c r="G17" s="106"/>
      <c r="H17" s="104"/>
      <c r="I17" s="107"/>
      <c r="J17" s="108"/>
    </row>
    <row r="18" spans="1:10" ht="33.75">
      <c r="A18" s="101" t="str">
        <f>Criteria!$A17</f>
        <v>Multimedia</v>
      </c>
      <c r="B18" s="103">
        <v>15</v>
      </c>
      <c r="C18" s="103" t="str">
        <f>Criteria!B17</f>
        <v>3.2</v>
      </c>
      <c r="D18" s="103" t="str">
        <f>Criteria!C17</f>
        <v>A</v>
      </c>
      <c r="E18" s="104" t="str">
        <f>Criteria!D17</f>
        <v>For each pre-recorded audio-only time-based media with a transcript, is this transcript relevant (excluding special cases)?</v>
      </c>
      <c r="F18" s="105" t="s">
        <v>2</v>
      </c>
      <c r="G18" s="106"/>
      <c r="H18" s="104"/>
      <c r="I18" s="107"/>
      <c r="J18" s="108"/>
    </row>
    <row r="19" spans="1:10" ht="33.75">
      <c r="A19" s="101" t="str">
        <f>Criteria!$A18</f>
        <v>Multimedia</v>
      </c>
      <c r="B19" s="103">
        <v>16</v>
      </c>
      <c r="C19" s="103" t="str">
        <f>Criteria!B18</f>
        <v>3.3</v>
      </c>
      <c r="D19" s="103" t="str">
        <f>Criteria!C18</f>
        <v>A</v>
      </c>
      <c r="E19" s="104" t="str">
        <f>Criteria!D18</f>
        <v>Does each pre-recorded video-only time-based media have, if necessary, an alternative (excluding special cases)?</v>
      </c>
      <c r="F19" s="105" t="s">
        <v>2</v>
      </c>
      <c r="G19" s="106"/>
      <c r="H19" s="104"/>
      <c r="I19" s="107"/>
      <c r="J19" s="108"/>
    </row>
    <row r="20" spans="1:10" ht="33.75">
      <c r="A20" s="101" t="str">
        <f>Criteria!$A19</f>
        <v>Multimedia</v>
      </c>
      <c r="B20" s="103">
        <v>17</v>
      </c>
      <c r="C20" s="103" t="str">
        <f>Criteria!B19</f>
        <v>3.4</v>
      </c>
      <c r="D20" s="103" t="str">
        <f>Criteria!C19</f>
        <v>A</v>
      </c>
      <c r="E20" s="104" t="str">
        <f>Criteria!D19</f>
        <v>For each pre-recorded video-only time-based media with an alternative, is the alternative relevant (excluding special cases)?</v>
      </c>
      <c r="F20" s="105" t="s">
        <v>2</v>
      </c>
      <c r="G20" s="106"/>
      <c r="H20" s="104"/>
      <c r="I20" s="107"/>
      <c r="J20" s="108"/>
    </row>
    <row r="21" spans="1:10" ht="33.75">
      <c r="A21" s="101" t="str">
        <f>Criteria!$A20</f>
        <v>Multimedia</v>
      </c>
      <c r="B21" s="103">
        <v>18</v>
      </c>
      <c r="C21" s="103" t="str">
        <f>Criteria!B20</f>
        <v>3.5</v>
      </c>
      <c r="D21" s="103" t="str">
        <f>Criteria!C20</f>
        <v>A</v>
      </c>
      <c r="E21" s="104" t="str">
        <f>Criteria!D20</f>
        <v>Does each pre-recorded synchronised time-based media have, if necessary, an alternative (excluding special cases)?</v>
      </c>
      <c r="F21" s="105" t="s">
        <v>2</v>
      </c>
      <c r="G21" s="106"/>
      <c r="H21" s="104"/>
      <c r="I21" s="107"/>
      <c r="J21" s="108"/>
    </row>
    <row r="22" spans="1:10" ht="33.75">
      <c r="A22" s="101" t="str">
        <f>Criteria!$A21</f>
        <v>Multimedia</v>
      </c>
      <c r="B22" s="103">
        <v>19</v>
      </c>
      <c r="C22" s="103" t="str">
        <f>Criteria!B21</f>
        <v>3.6</v>
      </c>
      <c r="D22" s="103" t="str">
        <f>Criteria!C21</f>
        <v>A</v>
      </c>
      <c r="E22" s="104" t="str">
        <f>Criteria!D21</f>
        <v>For each pre-recorded synchronised time-based media with an alternative, is the alternative relevant (excluding special cases)?</v>
      </c>
      <c r="F22" s="105" t="s">
        <v>2</v>
      </c>
      <c r="G22" s="106"/>
      <c r="H22" s="104"/>
      <c r="I22" s="107"/>
      <c r="J22" s="108"/>
    </row>
    <row r="23" spans="1:10" ht="33.75">
      <c r="A23" s="101" t="str">
        <f>Criteria!$A22</f>
        <v>Multimedia</v>
      </c>
      <c r="B23" s="103">
        <v>20</v>
      </c>
      <c r="C23" s="103" t="str">
        <f>Criteria!B22</f>
        <v>3.7</v>
      </c>
      <c r="D23" s="103" t="str">
        <f>Criteria!C22</f>
        <v>A</v>
      </c>
      <c r="E23" s="104" t="str">
        <f>Criteria!D22</f>
        <v>Does each pre-recorded synchronised time-based media have, where appropriate, synchronised captions (excluding special cases)?</v>
      </c>
      <c r="F23" s="105" t="s">
        <v>2</v>
      </c>
      <c r="G23" s="106"/>
      <c r="H23" s="104"/>
      <c r="I23" s="107"/>
      <c r="J23" s="108"/>
    </row>
    <row r="24" spans="1:10" ht="33.75">
      <c r="A24" s="101" t="str">
        <f>Criteria!$A23</f>
        <v>Multimedia</v>
      </c>
      <c r="B24" s="103">
        <v>21</v>
      </c>
      <c r="C24" s="103" t="str">
        <f>Criteria!B23</f>
        <v>3.8</v>
      </c>
      <c r="D24" s="103" t="str">
        <f>Criteria!C23</f>
        <v>A</v>
      </c>
      <c r="E24" s="104" t="str">
        <f>Criteria!D23</f>
        <v>For each pre-recorded synchronised time-based media with synchronised captions, are these relevant?</v>
      </c>
      <c r="F24" s="105" t="s">
        <v>2</v>
      </c>
      <c r="G24" s="106"/>
      <c r="H24" s="104"/>
      <c r="I24" s="107"/>
      <c r="J24" s="108"/>
    </row>
    <row r="25" spans="1:10" ht="45">
      <c r="A25" s="101" t="str">
        <f>Criteria!$A24</f>
        <v>Multimedia</v>
      </c>
      <c r="B25" s="103">
        <v>22</v>
      </c>
      <c r="C25" s="103" t="str">
        <f>Criteria!B24</f>
        <v>3.9</v>
      </c>
      <c r="D25" s="103" t="str">
        <f>Criteria!C24</f>
        <v>AA</v>
      </c>
      <c r="E25" s="104" t="str">
        <f>Criteria!D24</f>
        <v>Does each pre-recorded time-based media (video only or synchronised) have, where appropriate, a synchronised audio description (excluding special cases)?</v>
      </c>
      <c r="F25" s="105" t="s">
        <v>2</v>
      </c>
      <c r="G25" s="106"/>
      <c r="H25" s="104"/>
      <c r="I25" s="107"/>
      <c r="J25" s="108"/>
    </row>
    <row r="26" spans="1:10" ht="33.75">
      <c r="A26" s="101" t="str">
        <f>Criteria!$A25</f>
        <v>Multimedia</v>
      </c>
      <c r="B26" s="103">
        <v>23</v>
      </c>
      <c r="C26" s="103" t="str">
        <f>Criteria!B25</f>
        <v>3.10</v>
      </c>
      <c r="D26" s="103" t="str">
        <f>Criteria!C25</f>
        <v>AA</v>
      </c>
      <c r="E26" s="104" t="str">
        <f>Criteria!D25</f>
        <v>For each pre-recorded video-only or synchronised time-based media with a synchronised audio description, is the description relevant?</v>
      </c>
      <c r="F26" s="105" t="s">
        <v>2</v>
      </c>
      <c r="G26" s="106"/>
      <c r="H26" s="104"/>
      <c r="I26" s="107"/>
      <c r="J26" s="108"/>
    </row>
    <row r="27" spans="1:10" ht="33.75">
      <c r="A27" s="101" t="str">
        <f>Criteria!$A26</f>
        <v>Multimedia</v>
      </c>
      <c r="B27" s="103">
        <v>24</v>
      </c>
      <c r="C27" s="103" t="str">
        <f>Criteria!B26</f>
        <v>3.11</v>
      </c>
      <c r="D27" s="103" t="str">
        <f>Criteria!C26</f>
        <v>A</v>
      </c>
      <c r="E27" s="104" t="str">
        <f>Criteria!D26</f>
        <v>For each pre-recorded time-based media, does the adjacent text content clearly identify the time-based media (excluding special cases)?</v>
      </c>
      <c r="F27" s="105" t="s">
        <v>2</v>
      </c>
      <c r="G27" s="106"/>
      <c r="H27" s="104"/>
      <c r="I27" s="107"/>
      <c r="J27" s="108"/>
    </row>
    <row r="28" spans="1:10" ht="22.5">
      <c r="A28" s="101" t="str">
        <f>Criteria!$A27</f>
        <v>Multimedia</v>
      </c>
      <c r="B28" s="103">
        <v>25</v>
      </c>
      <c r="C28" s="103" t="str">
        <f>Criteria!B27</f>
        <v>3.12</v>
      </c>
      <c r="D28" s="103" t="str">
        <f>Criteria!C27</f>
        <v>A</v>
      </c>
      <c r="E28" s="104" t="str">
        <f>Criteria!D27</f>
        <v>Is each automatically triggered sound sequence controllable by the user?</v>
      </c>
      <c r="F28" s="105" t="s">
        <v>2</v>
      </c>
      <c r="G28" s="106"/>
      <c r="H28" s="104"/>
      <c r="I28" s="107"/>
      <c r="J28" s="108"/>
    </row>
    <row r="29" spans="1:10" ht="22.5">
      <c r="A29" s="101" t="str">
        <f>Criteria!$A28</f>
        <v>Multimedia</v>
      </c>
      <c r="B29" s="103">
        <v>26</v>
      </c>
      <c r="C29" s="103" t="str">
        <f>Criteria!B28</f>
        <v>3.13</v>
      </c>
      <c r="D29" s="103" t="str">
        <f>Criteria!C28</f>
        <v>A</v>
      </c>
      <c r="E29" s="104" t="str">
        <f>Criteria!D28</f>
        <v>Does each time-based media have, where necessary, the viewing control features?</v>
      </c>
      <c r="F29" s="105" t="s">
        <v>2</v>
      </c>
      <c r="G29" s="106"/>
      <c r="H29" s="104"/>
      <c r="I29" s="107"/>
      <c r="J29" s="108"/>
    </row>
    <row r="30" spans="1:10" ht="33.75">
      <c r="A30" s="101" t="str">
        <f>Criteria!$A29</f>
        <v>Multimedia</v>
      </c>
      <c r="B30" s="103">
        <v>27</v>
      </c>
      <c r="C30" s="103" t="str">
        <f>Criteria!B29</f>
        <v>3.14</v>
      </c>
      <c r="D30" s="103" t="str">
        <f>Criteria!C29</f>
        <v>AA</v>
      </c>
      <c r="E30" s="104" t="str">
        <f>Criteria!D29</f>
        <v>For each time-based media, are alternative control features presented at the same level as other primary control features?</v>
      </c>
      <c r="F30" s="105" t="s">
        <v>2</v>
      </c>
      <c r="G30" s="106"/>
      <c r="H30" s="104"/>
      <c r="I30" s="107"/>
      <c r="J30" s="108"/>
    </row>
    <row r="31" spans="1:10" ht="45">
      <c r="A31" s="101" t="str">
        <f>Criteria!$A30</f>
        <v>Multimedia</v>
      </c>
      <c r="B31" s="103">
        <v>28</v>
      </c>
      <c r="C31" s="103" t="str">
        <f>Criteria!B30</f>
        <v>3.15</v>
      </c>
      <c r="D31" s="103" t="str">
        <f>Criteria!C30</f>
        <v>AA</v>
      </c>
      <c r="E31" s="104" t="str">
        <f>Criteria!D30</f>
        <v>For each feature that transmits, converts or records pre-recorded synchronised time-based media that has a captions track, at the end of the process, are the captions correctly preserved?</v>
      </c>
      <c r="F31" s="105" t="s">
        <v>2</v>
      </c>
      <c r="G31" s="106"/>
      <c r="H31" s="104"/>
      <c r="I31" s="107"/>
      <c r="J31" s="108"/>
    </row>
    <row r="32" spans="1:10" ht="56.25">
      <c r="A32" s="101" t="str">
        <f>Criteria!$A31</f>
        <v>Multimedia</v>
      </c>
      <c r="B32" s="103">
        <v>29</v>
      </c>
      <c r="C32" s="103" t="str">
        <f>Criteria!B31</f>
        <v>3.16</v>
      </c>
      <c r="D32" s="103" t="str">
        <f>Criteria!C31</f>
        <v>AA</v>
      </c>
      <c r="E32" s="104" t="str">
        <f>Criteria!D31</f>
        <v>For each feature that transmits, converts or records a time-based media pre-recorded with a synchronised audio description, at the end of the process, is the audio description correctly preserved?</v>
      </c>
      <c r="F32" s="105" t="s">
        <v>2</v>
      </c>
      <c r="G32" s="106"/>
      <c r="H32" s="104"/>
      <c r="I32" s="107"/>
      <c r="J32" s="108"/>
    </row>
    <row r="33" spans="1:10" ht="33.75">
      <c r="A33" s="101" t="str">
        <f>Criteria!$A32</f>
        <v>Multimedia</v>
      </c>
      <c r="B33" s="103">
        <v>30</v>
      </c>
      <c r="C33" s="103" t="str">
        <f>Criteria!B32</f>
        <v>3.17</v>
      </c>
      <c r="D33" s="103" t="str">
        <f>Criteria!C32</f>
        <v>AA</v>
      </c>
      <c r="E33" s="104" t="str">
        <f>Criteria!D32</f>
        <v>For each pre-recorded time-based media, is the presentation of captions controllable by the user (excluding special cases)?</v>
      </c>
      <c r="F33" s="105" t="s">
        <v>2</v>
      </c>
      <c r="G33" s="106"/>
      <c r="H33" s="104"/>
      <c r="I33" s="107"/>
      <c r="J33" s="108"/>
    </row>
    <row r="34" spans="1:10" ht="33.75">
      <c r="A34" s="101" t="str">
        <f>Criteria!$A33</f>
        <v>Multimedia</v>
      </c>
      <c r="B34" s="103">
        <v>31</v>
      </c>
      <c r="C34" s="103" t="str">
        <f>Criteria!B33</f>
        <v>3.18</v>
      </c>
      <c r="D34" s="103" t="str">
        <f>Criteria!C33</f>
        <v>AA</v>
      </c>
      <c r="E34" s="104" t="str">
        <f>Criteria!D33</f>
        <v>For each pre-recorded synchronised time-based media that has synchronised subtitles, can these be, if necessary, vocalised (excluding special cases)?</v>
      </c>
      <c r="F34" s="105" t="s">
        <v>2</v>
      </c>
      <c r="G34" s="106"/>
      <c r="H34" s="104"/>
      <c r="I34" s="107"/>
      <c r="J34" s="108"/>
    </row>
    <row r="35" spans="1:10">
      <c r="A35" s="101" t="str">
        <f>Criteria!$A34</f>
        <v>Tables</v>
      </c>
      <c r="B35" s="103">
        <v>32</v>
      </c>
      <c r="C35" s="103" t="str">
        <f>Criteria!B34</f>
        <v>4.1</v>
      </c>
      <c r="D35" s="103" t="str">
        <f>Criteria!C34</f>
        <v>A</v>
      </c>
      <c r="E35" s="104" t="str">
        <f>Criteria!D34</f>
        <v>Does each complex data table have a summary?</v>
      </c>
      <c r="F35" s="105" t="s">
        <v>2</v>
      </c>
      <c r="G35" s="106"/>
      <c r="H35" s="104"/>
      <c r="I35" s="107"/>
      <c r="J35" s="108"/>
    </row>
    <row r="36" spans="1:10" ht="22.5">
      <c r="A36" s="101" t="str">
        <f>Criteria!$A35</f>
        <v>Tables</v>
      </c>
      <c r="B36" s="103">
        <v>33</v>
      </c>
      <c r="C36" s="103" t="str">
        <f>Criteria!B35</f>
        <v>4.2</v>
      </c>
      <c r="D36" s="103" t="str">
        <f>Criteria!C35</f>
        <v>A</v>
      </c>
      <c r="E36" s="104" t="str">
        <f>Criteria!D35</f>
        <v>For each complex data table with a summary, is the summary relevant?</v>
      </c>
      <c r="F36" s="105" t="s">
        <v>2</v>
      </c>
      <c r="G36" s="106"/>
      <c r="H36" s="104"/>
      <c r="I36" s="107"/>
      <c r="J36" s="108"/>
    </row>
    <row r="37" spans="1:10">
      <c r="A37" s="101" t="str">
        <f>Criteria!$A36</f>
        <v>Tables</v>
      </c>
      <c r="B37" s="103">
        <v>34</v>
      </c>
      <c r="C37" s="103" t="str">
        <f>Criteria!B36</f>
        <v>4.3</v>
      </c>
      <c r="D37" s="103" t="str">
        <f>Criteria!C36</f>
        <v>A</v>
      </c>
      <c r="E37" s="104" t="str">
        <f>Criteria!D36</f>
        <v>Does each data table have a title?</v>
      </c>
      <c r="F37" s="105" t="s">
        <v>2</v>
      </c>
      <c r="G37" s="106"/>
      <c r="H37" s="104"/>
      <c r="I37" s="107"/>
      <c r="J37" s="108"/>
    </row>
    <row r="38" spans="1:10">
      <c r="A38" s="101" t="str">
        <f>Criteria!$A37</f>
        <v>Tables</v>
      </c>
      <c r="B38" s="103">
        <v>35</v>
      </c>
      <c r="C38" s="103" t="str">
        <f>Criteria!B37</f>
        <v>4.4</v>
      </c>
      <c r="D38" s="103" t="str">
        <f>Criteria!C37</f>
        <v>A</v>
      </c>
      <c r="E38" s="104" t="str">
        <f>Criteria!D37</f>
        <v>For each data table with a title, is the title relevant?</v>
      </c>
      <c r="F38" s="105" t="s">
        <v>2</v>
      </c>
      <c r="G38" s="106"/>
      <c r="H38" s="104"/>
      <c r="I38" s="107"/>
      <c r="J38" s="108"/>
    </row>
    <row r="39" spans="1:10" ht="22.5">
      <c r="A39" s="101" t="str">
        <f>Criteria!$A38</f>
        <v>Tables</v>
      </c>
      <c r="B39" s="103">
        <v>36</v>
      </c>
      <c r="C39" s="103" t="str">
        <f>Criteria!B38</f>
        <v>4.5</v>
      </c>
      <c r="D39" s="103" t="str">
        <f>Criteria!C38</f>
        <v>A</v>
      </c>
      <c r="E39" s="104" t="str">
        <f>Criteria!D38</f>
        <v>For each data table, are the row and column headings correctly linked to the data cells?</v>
      </c>
      <c r="F39" s="105" t="s">
        <v>2</v>
      </c>
      <c r="G39" s="106"/>
      <c r="H39" s="104"/>
      <c r="I39" s="107"/>
      <c r="J39" s="108"/>
    </row>
    <row r="40" spans="1:10" ht="33.75">
      <c r="A40" s="101" t="str">
        <f>Criteria!$A39</f>
        <v>Interactive components</v>
      </c>
      <c r="B40" s="103">
        <v>37</v>
      </c>
      <c r="C40" s="103" t="str">
        <f>Criteria!B39</f>
        <v>5.1</v>
      </c>
      <c r="D40" s="103" t="str">
        <f>Criteria!C39</f>
        <v>A</v>
      </c>
      <c r="E40" s="104" t="str">
        <f>Criteria!D39</f>
        <v>Is each user interface component, if necessary, compatible with assistive technologies (excluding special cases)?</v>
      </c>
      <c r="F40" s="105" t="s">
        <v>2</v>
      </c>
      <c r="G40" s="106"/>
      <c r="H40" s="104"/>
      <c r="I40" s="107"/>
      <c r="J40" s="108"/>
    </row>
    <row r="41" spans="1:10" ht="56.25" customHeight="1">
      <c r="A41" s="101" t="str">
        <f>Criteria!$A40</f>
        <v>Interactive components</v>
      </c>
      <c r="B41" s="103">
        <v>38</v>
      </c>
      <c r="C41" s="103" t="str">
        <f>Criteria!B40</f>
        <v>5.2</v>
      </c>
      <c r="D41" s="103" t="str">
        <f>Criteria!C40</f>
        <v>A</v>
      </c>
      <c r="E41" s="104" t="str">
        <f>Criteria!D40</f>
        <v>Is every user interface component accessible and operable by keyboard and any pointing device (excluding special cases)?</v>
      </c>
      <c r="F41" s="105" t="s">
        <v>2</v>
      </c>
      <c r="G41" s="106"/>
      <c r="H41" s="104"/>
      <c r="I41" s="107"/>
      <c r="J41" s="108"/>
    </row>
    <row r="42" spans="1:10" ht="22.5">
      <c r="A42" s="101" t="str">
        <f>Criteria!$A41</f>
        <v>Interactive components</v>
      </c>
      <c r="B42" s="103">
        <v>39</v>
      </c>
      <c r="C42" s="103" t="str">
        <f>Criteria!B41</f>
        <v>5.3</v>
      </c>
      <c r="D42" s="103" t="str">
        <f>Criteria!C41</f>
        <v>A</v>
      </c>
      <c r="E42" s="104" t="str">
        <f>Criteria!D41</f>
        <v>Does each context change meet one of these conditions?</v>
      </c>
      <c r="F42" s="105" t="s">
        <v>2</v>
      </c>
      <c r="G42" s="106"/>
      <c r="H42" s="104"/>
      <c r="I42" s="107"/>
      <c r="J42" s="108"/>
    </row>
    <row r="43" spans="1:10" ht="22.5">
      <c r="A43" s="101" t="str">
        <f>Criteria!$A42</f>
        <v>Interactive components</v>
      </c>
      <c r="B43" s="103">
        <v>40</v>
      </c>
      <c r="C43" s="103" t="str">
        <f>Criteria!B42</f>
        <v>5.4</v>
      </c>
      <c r="D43" s="103" t="str">
        <f>Criteria!C42</f>
        <v>AA</v>
      </c>
      <c r="E43" s="104" t="str">
        <f>Criteria!D42</f>
        <v>On each screen, are the status messages correctly rendered by assistive technologies?</v>
      </c>
      <c r="F43" s="105" t="s">
        <v>2</v>
      </c>
      <c r="G43" s="106"/>
      <c r="H43" s="104"/>
      <c r="I43" s="109"/>
      <c r="J43" s="108"/>
    </row>
    <row r="44" spans="1:10" ht="22.5">
      <c r="A44" s="101" t="str">
        <f>Criteria!$A43</f>
        <v>Interactive components</v>
      </c>
      <c r="B44" s="103">
        <v>41</v>
      </c>
      <c r="C44" s="103" t="str">
        <f>Criteria!B43</f>
        <v>5.5</v>
      </c>
      <c r="D44" s="103" t="str">
        <f>Criteria!C43</f>
        <v>A</v>
      </c>
      <c r="E44" s="104" t="str">
        <f>Criteria!D43</f>
        <v>Is each state of a toggle control presented to the user perceptible?</v>
      </c>
      <c r="F44" s="105" t="s">
        <v>2</v>
      </c>
      <c r="G44" s="106"/>
      <c r="H44" s="104"/>
      <c r="I44" s="107"/>
      <c r="J44" s="108"/>
    </row>
    <row r="45" spans="1:10" ht="22.5">
      <c r="A45" s="101" t="str">
        <f>Criteria!$A44</f>
        <v>Mandatory elements</v>
      </c>
      <c r="B45" s="103">
        <v>42</v>
      </c>
      <c r="C45" s="103" t="str">
        <f>Criteria!B44</f>
        <v>6.1</v>
      </c>
      <c r="D45" s="103" t="str">
        <f>Criteria!C44</f>
        <v>A</v>
      </c>
      <c r="E45" s="104" t="str">
        <f>Criteria!D44</f>
        <v>On each screen, are texts rendered by assistive technologies in the main language of the screen?</v>
      </c>
      <c r="F45" s="105" t="s">
        <v>2</v>
      </c>
      <c r="G45" s="106"/>
      <c r="H45" s="104"/>
      <c r="I45" s="107"/>
      <c r="J45" s="108"/>
    </row>
    <row r="46" spans="1:10" ht="33.75">
      <c r="A46" s="101" t="str">
        <f>Criteria!$A45</f>
        <v>Mandatory elements</v>
      </c>
      <c r="B46" s="103">
        <v>43</v>
      </c>
      <c r="C46" s="103" t="str">
        <f>Criteria!B45</f>
        <v>6.2</v>
      </c>
      <c r="D46" s="103" t="str">
        <f>Criteria!C45</f>
        <v>A</v>
      </c>
      <c r="E46" s="104" t="str">
        <f>Criteria!D45</f>
        <v>On each screen, interface elements must not be used only for layout purposes. Is this rule respected?</v>
      </c>
      <c r="F46" s="105" t="s">
        <v>2</v>
      </c>
      <c r="G46" s="106"/>
      <c r="H46" s="104"/>
      <c r="I46" s="107"/>
      <c r="J46" s="108"/>
    </row>
    <row r="47" spans="1:10" ht="22.5">
      <c r="A47" s="101" t="str">
        <f>Criteria!$A46</f>
        <v>Information structure</v>
      </c>
      <c r="B47" s="103">
        <v>44</v>
      </c>
      <c r="C47" s="103" t="str">
        <f>Criteria!B46</f>
        <v>7.1</v>
      </c>
      <c r="D47" s="103" t="str">
        <f>Criteria!C46</f>
        <v>A</v>
      </c>
      <c r="E47" s="104" t="str">
        <f>Criteria!D46</f>
        <v>On each screen, is the information structured by the appropriate use of headings?</v>
      </c>
      <c r="F47" s="105" t="s">
        <v>2</v>
      </c>
      <c r="G47" s="106"/>
      <c r="H47" s="104"/>
      <c r="I47" s="107"/>
      <c r="J47" s="108"/>
    </row>
    <row r="48" spans="1:10" ht="22.5">
      <c r="A48" s="101" t="str">
        <f>Criteria!$A47</f>
        <v>Information structure</v>
      </c>
      <c r="B48" s="103">
        <v>45</v>
      </c>
      <c r="C48" s="103" t="str">
        <f>Criteria!B47</f>
        <v>7.2</v>
      </c>
      <c r="D48" s="103" t="str">
        <f>Criteria!C47</f>
        <v>A</v>
      </c>
      <c r="E48" s="104" t="str">
        <f>Criteria!D47</f>
        <v>On each screen, is each list correctly structured?</v>
      </c>
      <c r="F48" s="105" t="s">
        <v>2</v>
      </c>
      <c r="G48" s="106"/>
      <c r="H48" s="104"/>
      <c r="I48" s="107"/>
      <c r="J48" s="108"/>
    </row>
    <row r="49" spans="1:10" ht="55.35" customHeight="1">
      <c r="A49" s="101" t="str">
        <f>Criteria!$A48</f>
        <v>Presentation</v>
      </c>
      <c r="B49" s="103">
        <v>46</v>
      </c>
      <c r="C49" s="103" t="str">
        <f>Criteria!B48</f>
        <v>8.1</v>
      </c>
      <c r="D49" s="103" t="str">
        <f>Criteria!C48</f>
        <v>A</v>
      </c>
      <c r="E49" s="104" t="str">
        <f>Criteria!D48</f>
        <v>On each screen, is the visible content carrying information accessible to assistive technologies?</v>
      </c>
      <c r="F49" s="105" t="s">
        <v>2</v>
      </c>
      <c r="G49" s="106"/>
      <c r="H49" s="104"/>
      <c r="I49" s="107"/>
      <c r="J49" s="108"/>
    </row>
    <row r="50" spans="1:10" ht="55.35" customHeight="1">
      <c r="A50" s="101" t="str">
        <f>Criteria!$A49</f>
        <v>Presentation</v>
      </c>
      <c r="B50" s="103">
        <v>47</v>
      </c>
      <c r="C50" s="103" t="str">
        <f>Criteria!B49</f>
        <v>8.2</v>
      </c>
      <c r="D50" s="103" t="str">
        <f>Criteria!C49</f>
        <v>AA</v>
      </c>
      <c r="E50" s="104" t="str">
        <f>Criteria!D49</f>
        <v>On each screen, can the user increase the font size by at least 200% (excluding special cases)?</v>
      </c>
      <c r="F50" s="105" t="s">
        <v>2</v>
      </c>
      <c r="G50" s="106"/>
      <c r="H50" s="104"/>
      <c r="I50" s="107"/>
      <c r="J50" s="108"/>
    </row>
    <row r="51" spans="1:10" ht="55.35" customHeight="1">
      <c r="A51" s="101" t="str">
        <f>Criteria!$A50</f>
        <v>Presentation</v>
      </c>
      <c r="B51" s="103">
        <v>48</v>
      </c>
      <c r="C51" s="103" t="str">
        <f>Criteria!B50</f>
        <v>8.3</v>
      </c>
      <c r="D51" s="103" t="str">
        <f>Criteria!C50</f>
        <v>A</v>
      </c>
      <c r="E51" s="104" t="str">
        <f>Criteria!D50</f>
        <v>On each screen, does each component in a text environment whose nature is not obvious have a contrast ratio greater than or equal to 3:1 in relation to the surrounding text?</v>
      </c>
      <c r="F51" s="105" t="s">
        <v>2</v>
      </c>
      <c r="G51" s="106"/>
      <c r="H51" s="104"/>
      <c r="I51" s="107"/>
      <c r="J51" s="108"/>
    </row>
    <row r="52" spans="1:10" ht="45">
      <c r="A52" s="101" t="str">
        <f>Criteria!$A51</f>
        <v>Presentation</v>
      </c>
      <c r="B52" s="103">
        <v>49</v>
      </c>
      <c r="C52" s="103" t="str">
        <f>Criteria!B51</f>
        <v>8.4</v>
      </c>
      <c r="D52" s="103" t="str">
        <f>Criteria!C51</f>
        <v>A</v>
      </c>
      <c r="E52" s="104" t="str">
        <f>Criteria!D51</f>
        <v>On each screen, for each component in a text environment whose nature is not obvious, is there an indication other than colour to indicate when focused and hovered with the mouse?</v>
      </c>
      <c r="F52" s="105" t="s">
        <v>2</v>
      </c>
      <c r="G52" s="106"/>
      <c r="H52" s="104"/>
      <c r="I52" s="107"/>
      <c r="J52" s="108"/>
    </row>
    <row r="53" spans="1:10" ht="55.35" customHeight="1">
      <c r="A53" s="101" t="str">
        <f>Criteria!$A52</f>
        <v>Presentation</v>
      </c>
      <c r="B53" s="103">
        <v>50</v>
      </c>
      <c r="C53" s="103" t="str">
        <f>Criteria!B52</f>
        <v>8.5</v>
      </c>
      <c r="D53" s="103" t="str">
        <f>Criteria!C52</f>
        <v>A</v>
      </c>
      <c r="E53" s="104" t="str">
        <f>Criteria!D52</f>
        <v>On each screen, for each element receiving the focus, is the focus visible?</v>
      </c>
      <c r="F53" s="105" t="s">
        <v>2</v>
      </c>
      <c r="G53" s="106"/>
      <c r="H53" s="104"/>
      <c r="I53" s="107"/>
      <c r="J53" s="108"/>
    </row>
    <row r="54" spans="1:10" ht="55.35" customHeight="1">
      <c r="A54" s="101" t="str">
        <f>Criteria!$A53</f>
        <v>Presentation</v>
      </c>
      <c r="B54" s="103">
        <v>51</v>
      </c>
      <c r="C54" s="103" t="str">
        <f>Criteria!B53</f>
        <v>8.6</v>
      </c>
      <c r="D54" s="103" t="str">
        <f>Criteria!C53</f>
        <v>A</v>
      </c>
      <c r="E54" s="104" t="str">
        <f>Criteria!D53</f>
        <v>On each screen, information must not be conveyed solely by shape, size or location. Is this rule respected?</v>
      </c>
      <c r="F54" s="105" t="s">
        <v>2</v>
      </c>
      <c r="G54" s="106"/>
      <c r="H54" s="104"/>
      <c r="I54" s="107"/>
      <c r="J54" s="108"/>
    </row>
    <row r="55" spans="1:10" ht="55.35" customHeight="1">
      <c r="A55" s="101" t="str">
        <f>Criteria!$A54</f>
        <v>Presentation</v>
      </c>
      <c r="B55" s="103">
        <v>52</v>
      </c>
      <c r="C55" s="103" t="str">
        <f>Criteria!B54</f>
        <v>8.7</v>
      </c>
      <c r="D55" s="103" t="str">
        <f>Criteria!C54</f>
        <v>AA</v>
      </c>
      <c r="E55" s="104" t="str">
        <f>Criteria!D54</f>
        <v>On each screen, is the additional content that appears when the focus is set or when a user interface component is hovered over controllable by the user (excluding special cases)?</v>
      </c>
      <c r="F55" s="105" t="s">
        <v>2</v>
      </c>
      <c r="G55" s="106"/>
      <c r="H55" s="104"/>
      <c r="I55" s="107"/>
      <c r="J55" s="108"/>
    </row>
    <row r="56" spans="1:10" ht="55.35" customHeight="1">
      <c r="A56" s="101" t="str">
        <f>Criteria!$A55</f>
        <v>Forms</v>
      </c>
      <c r="B56" s="103">
        <v>53</v>
      </c>
      <c r="C56" s="103" t="str">
        <f>Criteria!B55</f>
        <v>9.1</v>
      </c>
      <c r="D56" s="103" t="str">
        <f>Criteria!C55</f>
        <v>A</v>
      </c>
      <c r="E56" s="104" t="str">
        <f>Criteria!D55</f>
        <v>Does each form field have a visible label?</v>
      </c>
      <c r="F56" s="105" t="s">
        <v>2</v>
      </c>
      <c r="G56" s="106"/>
      <c r="H56" s="104"/>
      <c r="I56" s="107"/>
      <c r="J56" s="108"/>
    </row>
    <row r="57" spans="1:10" ht="55.35" customHeight="1">
      <c r="A57" s="101" t="str">
        <f>Criteria!$A56</f>
        <v>Forms</v>
      </c>
      <c r="B57" s="103">
        <v>54</v>
      </c>
      <c r="C57" s="103" t="str">
        <f>Criteria!B56</f>
        <v>9.2</v>
      </c>
      <c r="D57" s="103" t="str">
        <f>Criteria!C56</f>
        <v>A</v>
      </c>
      <c r="E57" s="104" t="str">
        <f>Criteria!D56</f>
        <v>Does each form field have a label that is accessible to assistive technologies?</v>
      </c>
      <c r="F57" s="105" t="s">
        <v>2</v>
      </c>
      <c r="G57" s="106"/>
      <c r="H57" s="104"/>
      <c r="I57" s="107"/>
      <c r="J57" s="108"/>
    </row>
    <row r="58" spans="1:10">
      <c r="A58" s="101" t="str">
        <f>Criteria!$A57</f>
        <v>Forms</v>
      </c>
      <c r="B58" s="103">
        <v>55</v>
      </c>
      <c r="C58" s="103" t="str">
        <f>Criteria!B57</f>
        <v>9.3</v>
      </c>
      <c r="D58" s="103" t="str">
        <f>Criteria!C57</f>
        <v>A</v>
      </c>
      <c r="E58" s="104" t="str">
        <f>Criteria!D57</f>
        <v>Is each label associated with a form field relevant?</v>
      </c>
      <c r="F58" s="105" t="s">
        <v>2</v>
      </c>
      <c r="G58" s="106"/>
      <c r="H58" s="104"/>
      <c r="I58" s="107"/>
      <c r="J58" s="108"/>
    </row>
    <row r="59" spans="1:10" ht="22.5">
      <c r="A59" s="101" t="str">
        <f>Criteria!$A58</f>
        <v>Forms</v>
      </c>
      <c r="B59" s="103">
        <v>56</v>
      </c>
      <c r="C59" s="103" t="str">
        <f>Criteria!B58</f>
        <v>9.4</v>
      </c>
      <c r="D59" s="103" t="str">
        <f>Criteria!C58</f>
        <v>A</v>
      </c>
      <c r="E59" s="104" t="str">
        <f>Criteria!D58</f>
        <v>Are each field label and its associated field located next to each other?</v>
      </c>
      <c r="F59" s="105" t="s">
        <v>2</v>
      </c>
      <c r="G59" s="106"/>
      <c r="H59" s="104"/>
      <c r="I59" s="107"/>
      <c r="J59" s="108"/>
    </row>
    <row r="60" spans="1:10" ht="55.35" customHeight="1">
      <c r="A60" s="101" t="str">
        <f>Criteria!$A59</f>
        <v>Forms</v>
      </c>
      <c r="B60" s="103">
        <v>57</v>
      </c>
      <c r="C60" s="103" t="str">
        <f>Criteria!B59</f>
        <v>9.5</v>
      </c>
      <c r="D60" s="103" t="str">
        <f>Criteria!C59</f>
        <v>A</v>
      </c>
      <c r="E60" s="104" t="str">
        <f>Criteria!D59</f>
        <v>In each form, is the label of each button relevant?</v>
      </c>
      <c r="F60" s="105" t="s">
        <v>2</v>
      </c>
      <c r="G60" s="106"/>
      <c r="H60" s="104"/>
      <c r="I60" s="107"/>
      <c r="J60" s="108"/>
    </row>
    <row r="61" spans="1:10" ht="55.35" customHeight="1">
      <c r="A61" s="101" t="str">
        <f>Criteria!$A60</f>
        <v>Forms</v>
      </c>
      <c r="B61" s="103">
        <v>58</v>
      </c>
      <c r="C61" s="103" t="str">
        <f>Criteria!B60</f>
        <v>9.6</v>
      </c>
      <c r="D61" s="103" t="str">
        <f>Criteria!C60</f>
        <v>A</v>
      </c>
      <c r="E61" s="104" t="str">
        <f>Criteria!D60</f>
        <v>In each form, are the related form controls identified, if necessary?</v>
      </c>
      <c r="F61" s="105" t="s">
        <v>2</v>
      </c>
      <c r="G61" s="106"/>
      <c r="H61" s="104"/>
      <c r="I61" s="107"/>
      <c r="J61" s="108"/>
    </row>
    <row r="62" spans="1:10" ht="22.5">
      <c r="A62" s="101" t="str">
        <f>Criteria!$A61</f>
        <v>Forms</v>
      </c>
      <c r="B62" s="103">
        <v>59</v>
      </c>
      <c r="C62" s="103" t="str">
        <f>Criteria!B61</f>
        <v>9.7</v>
      </c>
      <c r="D62" s="103" t="str">
        <f>Criteria!C61</f>
        <v>A</v>
      </c>
      <c r="E62" s="104" t="str">
        <f>Criteria!D61</f>
        <v>Are the mandatory form fields correctly identified (excluding special cases)?</v>
      </c>
      <c r="F62" s="105" t="s">
        <v>2</v>
      </c>
      <c r="G62" s="106"/>
      <c r="H62" s="104"/>
      <c r="I62" s="107"/>
      <c r="J62" s="108"/>
    </row>
    <row r="63" spans="1:10" ht="22.5">
      <c r="A63" s="101" t="str">
        <f>Criteria!$A62</f>
        <v>Forms</v>
      </c>
      <c r="B63" s="103">
        <v>60</v>
      </c>
      <c r="C63" s="103" t="str">
        <f>Criteria!B62</f>
        <v>9.8</v>
      </c>
      <c r="D63" s="103" t="str">
        <f>Criteria!C62</f>
        <v>A</v>
      </c>
      <c r="E63" s="104" t="str">
        <f>Criteria!D62</f>
        <v>For each mandatory form field, is the expected data type and/or format available?</v>
      </c>
      <c r="F63" s="105" t="s">
        <v>2</v>
      </c>
      <c r="G63" s="106"/>
      <c r="H63" s="104"/>
      <c r="I63" s="107"/>
      <c r="J63" s="108"/>
    </row>
    <row r="64" spans="1:10">
      <c r="A64" s="101" t="str">
        <f>Criteria!$A63</f>
        <v>Forms</v>
      </c>
      <c r="B64" s="103">
        <v>61</v>
      </c>
      <c r="C64" s="103" t="str">
        <f>Criteria!B63</f>
        <v>9.9</v>
      </c>
      <c r="D64" s="103" t="str">
        <f>Criteria!C63</f>
        <v>A</v>
      </c>
      <c r="E64" s="104" t="str">
        <f>Criteria!D63</f>
        <v>In each form, are input errors accessible?</v>
      </c>
      <c r="F64" s="105" t="s">
        <v>2</v>
      </c>
      <c r="G64" s="106"/>
      <c r="H64" s="104"/>
      <c r="I64" s="107"/>
      <c r="J64" s="108"/>
    </row>
    <row r="65" spans="1:10" ht="33.75">
      <c r="A65" s="101" t="str">
        <f>Criteria!$A64</f>
        <v>Forms</v>
      </c>
      <c r="B65" s="103">
        <v>62</v>
      </c>
      <c r="C65" s="103" t="str">
        <f>Criteria!B64</f>
        <v>9.10</v>
      </c>
      <c r="D65" s="103" t="str">
        <f>Criteria!C64</f>
        <v>AA</v>
      </c>
      <c r="E65" s="104" t="str">
        <f>Criteria!D64</f>
        <v>In each form, is the error management accompanied, if necessary, by suggestions of expected data types, formats or values?</v>
      </c>
      <c r="F65" s="105" t="s">
        <v>2</v>
      </c>
      <c r="G65" s="106"/>
      <c r="H65" s="104"/>
      <c r="I65" s="107"/>
      <c r="J65" s="108"/>
    </row>
    <row r="66" spans="1:10" ht="55.35" customHeight="1">
      <c r="A66" s="101" t="str">
        <f>Criteria!$A65</f>
        <v>Forms</v>
      </c>
      <c r="B66" s="103">
        <v>63</v>
      </c>
      <c r="C66" s="103" t="str">
        <f>Criteria!B65</f>
        <v>9.11</v>
      </c>
      <c r="D66" s="103" t="str">
        <f>Criteria!C65</f>
        <v>AA</v>
      </c>
      <c r="E66" s="104" t="str">
        <f>Criteria!D65</f>
        <v>For each form that modifies or deletes data, or transmits answers to a test or examination, or whose validation has financial or legal consequences, can the data entered be modified, updated or rendered by the user?</v>
      </c>
      <c r="F66" s="105" t="s">
        <v>2</v>
      </c>
      <c r="G66" s="106"/>
      <c r="H66" s="104"/>
      <c r="I66" s="107"/>
      <c r="J66" s="108"/>
    </row>
    <row r="67" spans="1:10" ht="55.35" customHeight="1">
      <c r="A67" s="101" t="str">
        <f>Criteria!$A66</f>
        <v>Forms</v>
      </c>
      <c r="B67" s="103">
        <v>64</v>
      </c>
      <c r="C67" s="103" t="str">
        <f>Criteria!B66</f>
        <v>9.12</v>
      </c>
      <c r="D67" s="103" t="str">
        <f>Criteria!C66</f>
        <v>AA</v>
      </c>
      <c r="E67" s="104" t="str">
        <f>Criteria!D66</f>
        <v>For each field that expects personal user data, is input facilitated?</v>
      </c>
      <c r="F67" s="105" t="s">
        <v>2</v>
      </c>
      <c r="G67" s="106"/>
      <c r="H67" s="104"/>
      <c r="I67" s="107"/>
      <c r="J67" s="108"/>
    </row>
    <row r="68" spans="1:10" ht="55.35" customHeight="1">
      <c r="A68" s="101" t="str">
        <f>Criteria!$A67</f>
        <v>Navigation</v>
      </c>
      <c r="B68" s="103">
        <v>65</v>
      </c>
      <c r="C68" s="103" t="str">
        <f>Criteria!B67</f>
        <v>10.1</v>
      </c>
      <c r="D68" s="103" t="str">
        <f>Criteria!C67</f>
        <v>A</v>
      </c>
      <c r="E68" s="104" t="str">
        <f>Criteria!D67</f>
        <v>On each screen, is the navigation sequence consistent?</v>
      </c>
      <c r="F68" s="105" t="s">
        <v>2</v>
      </c>
      <c r="G68" s="106"/>
      <c r="H68" s="104"/>
      <c r="I68" s="107"/>
      <c r="J68" s="108"/>
    </row>
    <row r="69" spans="1:10" ht="22.5">
      <c r="A69" s="101" t="str">
        <f>Criteria!$A68</f>
        <v>Navigation</v>
      </c>
      <c r="B69" s="103">
        <v>66</v>
      </c>
      <c r="C69" s="103" t="str">
        <f>Criteria!B68</f>
        <v>10.2</v>
      </c>
      <c r="D69" s="103" t="str">
        <f>Criteria!C68</f>
        <v>A</v>
      </c>
      <c r="E69" s="104" t="str">
        <f>Criteria!D68</f>
        <v>On each screen, is the reading sequence by assistive technologies consistent?</v>
      </c>
      <c r="F69" s="105" t="s">
        <v>2</v>
      </c>
      <c r="G69" s="106"/>
      <c r="H69" s="104"/>
      <c r="I69" s="107"/>
      <c r="J69" s="108"/>
    </row>
    <row r="70" spans="1:10" ht="76.5" customHeight="1">
      <c r="A70" s="101" t="str">
        <f>Criteria!$A69</f>
        <v>Navigation</v>
      </c>
      <c r="B70" s="103">
        <v>67</v>
      </c>
      <c r="C70" s="103" t="str">
        <f>Criteria!B69</f>
        <v>10.3</v>
      </c>
      <c r="D70" s="103" t="str">
        <f>Criteria!C69</f>
        <v>A</v>
      </c>
      <c r="E70" s="104" t="str">
        <f>Criteria!D69</f>
        <v>On each screen, the navigation must not contain any keyboard traps. Is this rule respected?</v>
      </c>
      <c r="F70" s="105" t="s">
        <v>2</v>
      </c>
      <c r="G70" s="106"/>
      <c r="H70" s="104"/>
      <c r="I70" s="107"/>
      <c r="J70" s="108"/>
    </row>
    <row r="71" spans="1:10" ht="33.75">
      <c r="A71" s="101" t="str">
        <f>Criteria!$A70</f>
        <v>Navigation</v>
      </c>
      <c r="B71" s="103">
        <v>68</v>
      </c>
      <c r="C71" s="103" t="str">
        <f>Criteria!B70</f>
        <v>10.4</v>
      </c>
      <c r="D71" s="103" t="str">
        <f>Criteria!C70</f>
        <v>A</v>
      </c>
      <c r="E71" s="104" t="str">
        <f>Criteria!D70</f>
        <v>On each screen, are keyboard shortcuts using only one key (upper or lower case letter, punctuation, number or symbol) controllable by the user?</v>
      </c>
      <c r="F71" s="105" t="s">
        <v>2</v>
      </c>
      <c r="G71" s="106"/>
      <c r="H71" s="104"/>
      <c r="I71" s="107"/>
      <c r="J71" s="108"/>
    </row>
    <row r="72" spans="1:10" ht="33.75">
      <c r="A72" s="101" t="str">
        <f>Criteria!$A71</f>
        <v>Consultation</v>
      </c>
      <c r="B72" s="103">
        <v>69</v>
      </c>
      <c r="C72" s="103" t="str">
        <f>Criteria!B71</f>
        <v>11.1</v>
      </c>
      <c r="D72" s="103" t="str">
        <f>Criteria!C71</f>
        <v>A</v>
      </c>
      <c r="E72" s="104" t="str">
        <f>Criteria!D71</f>
        <v>For each screen, does the user have control over each time limit modifying content (excluding special cases)?</v>
      </c>
      <c r="F72" s="105" t="s">
        <v>2</v>
      </c>
      <c r="G72" s="106"/>
      <c r="H72" s="104"/>
      <c r="I72" s="107"/>
      <c r="J72" s="108"/>
    </row>
    <row r="73" spans="1:10" ht="55.35" customHeight="1">
      <c r="A73" s="101" t="str">
        <f>Criteria!$A72</f>
        <v>Consultation</v>
      </c>
      <c r="B73" s="103">
        <v>70</v>
      </c>
      <c r="C73" s="103" t="str">
        <f>Criteria!B72</f>
        <v>11.2</v>
      </c>
      <c r="D73" s="103" t="str">
        <f>Criteria!C72</f>
        <v>A</v>
      </c>
      <c r="E73" s="104" t="str">
        <f>Criteria!D72</f>
        <v>For each screen, can each process limiting the time of a session be stopped or deleted (excluding special cases)?</v>
      </c>
      <c r="F73" s="105" t="s">
        <v>2</v>
      </c>
      <c r="G73" s="106"/>
      <c r="H73" s="104"/>
      <c r="I73" s="107"/>
      <c r="J73" s="108"/>
    </row>
    <row r="74" spans="1:10" ht="55.35" customHeight="1">
      <c r="A74" s="101" t="str">
        <f>Criteria!$A73</f>
        <v>Consultation</v>
      </c>
      <c r="B74" s="103">
        <v>71</v>
      </c>
      <c r="C74" s="103" t="str">
        <f>Criteria!B73</f>
        <v>11.3</v>
      </c>
      <c r="D74" s="103" t="str">
        <f>Criteria!C73</f>
        <v>A</v>
      </c>
      <c r="E74" s="104" t="str">
        <f>Criteria!D73</f>
        <v>On each screen, does each office document available for download have, if necessary, an accessible version (excluding special cases)?</v>
      </c>
      <c r="F74" s="105" t="s">
        <v>2</v>
      </c>
      <c r="G74" s="106"/>
      <c r="H74" s="104"/>
      <c r="I74" s="107"/>
      <c r="J74" s="108"/>
    </row>
    <row r="75" spans="1:10" ht="55.35" customHeight="1">
      <c r="A75" s="101" t="str">
        <f>Criteria!$A74</f>
        <v>Consultation</v>
      </c>
      <c r="B75" s="103">
        <v>72</v>
      </c>
      <c r="C75" s="103" t="str">
        <f>Criteria!B74</f>
        <v>11.4</v>
      </c>
      <c r="D75" s="103" t="str">
        <f>Criteria!C74</f>
        <v>A</v>
      </c>
      <c r="E75" s="104" t="str">
        <f>Criteria!D74</f>
        <v>For each office document with an accessible version, does this version offer the same information (excluding special cases)?</v>
      </c>
      <c r="F75" s="105" t="s">
        <v>2</v>
      </c>
      <c r="G75" s="106"/>
      <c r="H75" s="104"/>
      <c r="I75" s="107"/>
      <c r="J75" s="108"/>
    </row>
    <row r="76" spans="1:10" ht="55.35" customHeight="1">
      <c r="A76" s="101" t="str">
        <f>Criteria!$A75</f>
        <v>Consultation</v>
      </c>
      <c r="B76" s="103">
        <v>73</v>
      </c>
      <c r="C76" s="103" t="str">
        <f>Criteria!B75</f>
        <v>11.5</v>
      </c>
      <c r="D76" s="103" t="str">
        <f>Criteria!C75</f>
        <v>A</v>
      </c>
      <c r="E76" s="104" t="str">
        <f>Criteria!D75</f>
        <v>On each screen, does each cryptic content (ASCII art, emoticon, cryptic syntax) have an alternative?</v>
      </c>
      <c r="F76" s="105" t="s">
        <v>2</v>
      </c>
      <c r="G76" s="106"/>
      <c r="H76" s="104"/>
      <c r="I76" s="107"/>
      <c r="J76" s="108"/>
    </row>
    <row r="77" spans="1:10" ht="33.75">
      <c r="A77" s="101" t="str">
        <f>Criteria!$A76</f>
        <v>Consultation</v>
      </c>
      <c r="B77" s="103">
        <v>74</v>
      </c>
      <c r="C77" s="103" t="str">
        <f>Criteria!B76</f>
        <v>11.6</v>
      </c>
      <c r="D77" s="103" t="str">
        <f>Criteria!C76</f>
        <v>A</v>
      </c>
      <c r="E77" s="104" t="str">
        <f>Criteria!D76</f>
        <v>On each screen, for each cryptic content (ASCII art, emoticon, cryptic syntax) having an alternative, is this alternative relevant?</v>
      </c>
      <c r="F77" s="105" t="s">
        <v>2</v>
      </c>
      <c r="G77" s="106"/>
      <c r="H77" s="104"/>
      <c r="I77" s="107"/>
      <c r="J77" s="108"/>
    </row>
    <row r="78" spans="1:10" ht="22.5">
      <c r="A78" s="101" t="str">
        <f>Criteria!$A77</f>
        <v>Consultation</v>
      </c>
      <c r="B78" s="103">
        <v>75</v>
      </c>
      <c r="C78" s="103" t="str">
        <f>Criteria!B77</f>
        <v>11.7</v>
      </c>
      <c r="D78" s="103" t="str">
        <f>Criteria!C77</f>
        <v>A</v>
      </c>
      <c r="E78" s="104" t="str">
        <f>Criteria!D77</f>
        <v>On each screen, are sudden change in brightness or blinking effects used correctly?</v>
      </c>
      <c r="F78" s="105" t="s">
        <v>2</v>
      </c>
      <c r="G78" s="106"/>
      <c r="H78" s="104"/>
      <c r="I78" s="107"/>
      <c r="J78" s="108"/>
    </row>
    <row r="79" spans="1:10" ht="55.35" customHeight="1">
      <c r="A79" s="101" t="str">
        <f>Criteria!$A78</f>
        <v>Consultation</v>
      </c>
      <c r="B79" s="103">
        <v>76</v>
      </c>
      <c r="C79" s="103" t="str">
        <f>Criteria!B78</f>
        <v>11.8</v>
      </c>
      <c r="D79" s="103" t="str">
        <f>Criteria!C78</f>
        <v>A</v>
      </c>
      <c r="E79" s="104" t="str">
        <f>Criteria!D78</f>
        <v>On each screen, is each moving or blinking content controllable by the user?</v>
      </c>
      <c r="F79" s="105" t="s">
        <v>2</v>
      </c>
      <c r="G79" s="106"/>
      <c r="H79" s="104"/>
      <c r="I79" s="107"/>
      <c r="J79" s="108"/>
    </row>
    <row r="80" spans="1:10" ht="55.35" customHeight="1">
      <c r="A80" s="101" t="str">
        <f>Criteria!$A79</f>
        <v>Consultation</v>
      </c>
      <c r="B80" s="103">
        <v>77</v>
      </c>
      <c r="C80" s="103" t="str">
        <f>Criteria!B79</f>
        <v>11.9</v>
      </c>
      <c r="D80" s="103" t="str">
        <f>Criteria!C79</f>
        <v>AA</v>
      </c>
      <c r="E80" s="104" t="str">
        <f>Criteria!D79</f>
        <v>On each screen, is the content offered viewable regardless of screen orientation (portrait or landscape) (excluding special cases)?</v>
      </c>
      <c r="F80" s="105" t="s">
        <v>2</v>
      </c>
      <c r="G80" s="106"/>
      <c r="H80" s="104"/>
      <c r="I80" s="107"/>
      <c r="J80" s="108"/>
    </row>
    <row r="81" spans="1:10" ht="55.35" customHeight="1">
      <c r="A81" s="101" t="str">
        <f>Criteria!$A80</f>
        <v>Consultation</v>
      </c>
      <c r="B81" s="103">
        <v>78</v>
      </c>
      <c r="C81" s="103" t="str">
        <f>Criteria!B80</f>
        <v>11.10</v>
      </c>
      <c r="D81" s="103" t="str">
        <f>Criteria!C80</f>
        <v>A</v>
      </c>
      <c r="E81" s="104" t="str">
        <f>Criteria!D80</f>
        <v>On each screen, are the features that can be activated using a complex gesture able to be activated using a simple gesture (excluding special cases)?</v>
      </c>
      <c r="F81" s="105" t="s">
        <v>2</v>
      </c>
      <c r="G81" s="106"/>
      <c r="H81" s="104"/>
      <c r="I81" s="107"/>
      <c r="J81" s="108"/>
    </row>
    <row r="82" spans="1:10" ht="55.35" customHeight="1">
      <c r="A82" s="101" t="str">
        <f>Criteria!$A81</f>
        <v>Consultation</v>
      </c>
      <c r="B82" s="103">
        <v>79</v>
      </c>
      <c r="C82" s="103" t="str">
        <f>Criteria!B81</f>
        <v>11.11</v>
      </c>
      <c r="D82" s="103" t="str">
        <f>Criteria!C81</f>
        <v>A</v>
      </c>
      <c r="E82" s="104" t="str">
        <f>Criteria!D81</f>
        <v>On each screen, are the features that can be activated by performing simultaneous actions activated by means of a single action? Is this rule respected (excluding special cases)?</v>
      </c>
      <c r="F82" s="105" t="s">
        <v>2</v>
      </c>
      <c r="G82" s="106"/>
      <c r="H82" s="104"/>
      <c r="I82" s="107"/>
      <c r="J82" s="108"/>
    </row>
    <row r="83" spans="1:10" ht="55.35" customHeight="1">
      <c r="A83" s="101" t="str">
        <f>Criteria!$A82</f>
        <v>Consultation</v>
      </c>
      <c r="B83" s="103">
        <v>80</v>
      </c>
      <c r="C83" s="103" t="str">
        <f>Criteria!B82</f>
        <v>11.12</v>
      </c>
      <c r="D83" s="103" t="str">
        <f>Criteria!C82</f>
        <v>A</v>
      </c>
      <c r="E83" s="104" t="str">
        <f>Criteria!D82</f>
        <v>On each screen, can actions triggered by a pointing device on a single point on the screen be cancelled (excluding special cases)?</v>
      </c>
      <c r="F83" s="105" t="s">
        <v>2</v>
      </c>
      <c r="G83" s="106"/>
      <c r="H83" s="104"/>
      <c r="I83" s="107"/>
      <c r="J83" s="108"/>
    </row>
    <row r="84" spans="1:10" ht="55.35" customHeight="1">
      <c r="A84" s="101" t="str">
        <f>Criteria!$A83</f>
        <v>Consultation</v>
      </c>
      <c r="B84" s="103">
        <v>81</v>
      </c>
      <c r="C84" s="103" t="str">
        <f>Criteria!B83</f>
        <v>11.13</v>
      </c>
      <c r="D84" s="103" t="str">
        <f>Criteria!C83</f>
        <v>A</v>
      </c>
      <c r="E84" s="104" t="str">
        <f>Criteria!D83</f>
        <v>On each screen, can the features involving movement from or to the device be satisfied in an alternative way (excluding special cases)?</v>
      </c>
      <c r="F84" s="105" t="s">
        <v>2</v>
      </c>
      <c r="G84" s="106"/>
      <c r="H84" s="104"/>
      <c r="I84" s="107"/>
      <c r="J84" s="108"/>
    </row>
    <row r="85" spans="1:10" ht="55.35" customHeight="1">
      <c r="A85" s="101" t="str">
        <f>Criteria!$A84</f>
        <v>Consultation</v>
      </c>
      <c r="B85" s="103">
        <v>82</v>
      </c>
      <c r="C85" s="103" t="str">
        <f>Criteria!B84</f>
        <v>11.14</v>
      </c>
      <c r="D85" s="103" t="str">
        <f>Criteria!C84</f>
        <v>AA</v>
      </c>
      <c r="E85" s="104" t="str">
        <f>Criteria!D84</f>
        <v>For each document conversion feature, is the accessibility information available in the source document retained in the destination document (excluding special cases)?</v>
      </c>
      <c r="F85" s="105" t="s">
        <v>2</v>
      </c>
      <c r="G85" s="106"/>
      <c r="H85" s="104"/>
      <c r="I85" s="107"/>
      <c r="J85" s="108"/>
    </row>
    <row r="86" spans="1:10" ht="55.35" customHeight="1">
      <c r="A86" s="101" t="str">
        <f>Criteria!$A85</f>
        <v>Consultation</v>
      </c>
      <c r="B86" s="103">
        <v>83</v>
      </c>
      <c r="C86" s="103" t="str">
        <f>Criteria!B85</f>
        <v>11.15</v>
      </c>
      <c r="D86" s="103" t="str">
        <f>Criteria!C85</f>
        <v>A</v>
      </c>
      <c r="E86" s="104" t="str">
        <f>Criteria!D85</f>
        <v>Is an alternative method available for each identification or control functionality of the application that relies on the use of biological characteristics of the user?</v>
      </c>
      <c r="F86" s="105" t="s">
        <v>2</v>
      </c>
      <c r="G86" s="106"/>
      <c r="H86" s="104"/>
      <c r="I86" s="107"/>
      <c r="J86" s="108"/>
    </row>
    <row r="87" spans="1:10" ht="55.35" customHeight="1">
      <c r="A87" s="101" t="str">
        <f>Criteria!$A86</f>
        <v>Consultation</v>
      </c>
      <c r="B87" s="103">
        <v>84</v>
      </c>
      <c r="C87" s="103" t="str">
        <f>Criteria!B86</f>
        <v>11.16</v>
      </c>
      <c r="D87" s="103" t="str">
        <f>Criteria!C86</f>
        <v>A</v>
      </c>
      <c r="E87" s="104" t="str">
        <f>Criteria!D86</f>
        <v>For each application that incorporates key repeat functionality, is the repeat adjustable (excluding special cases)?</v>
      </c>
      <c r="F87" s="105" t="s">
        <v>2</v>
      </c>
      <c r="G87" s="106"/>
      <c r="H87" s="104"/>
      <c r="I87" s="107"/>
      <c r="J87" s="108"/>
    </row>
    <row r="88" spans="1:10" ht="55.35" customHeight="1">
      <c r="A88" s="101" t="str">
        <f>Criteria!$A87</f>
        <v>Documentation and accessibility features</v>
      </c>
      <c r="B88" s="103">
        <v>85</v>
      </c>
      <c r="C88" s="103" t="str">
        <f>Criteria!B87</f>
        <v>12.1</v>
      </c>
      <c r="D88" s="103" t="str">
        <f>Criteria!C87</f>
        <v>AA</v>
      </c>
      <c r="E88" s="104" t="str">
        <f>Criteria!D87</f>
        <v>Does the application documentation describe the accessibility features of the application and their use?</v>
      </c>
      <c r="F88" s="105" t="s">
        <v>2</v>
      </c>
      <c r="G88" s="106"/>
      <c r="H88" s="104"/>
      <c r="I88" s="107"/>
      <c r="J88" s="108"/>
    </row>
    <row r="89" spans="1:10" ht="55.35" customHeight="1">
      <c r="A89" s="101" t="str">
        <f>Criteria!$A88</f>
        <v>Documentation and accessibility features</v>
      </c>
      <c r="B89" s="103">
        <v>86</v>
      </c>
      <c r="C89" s="103" t="str">
        <f>Criteria!B88</f>
        <v>12.2</v>
      </c>
      <c r="D89" s="103" t="str">
        <f>Criteria!C88</f>
        <v>A</v>
      </c>
      <c r="E89" s="104" t="str">
        <f>Criteria!D88</f>
        <v>For each accessibility feature described in the documentation, the entire path that enables it to be activated meets the accessibility needs of the users who require it. Is this rule respected (excluding special cases)?</v>
      </c>
      <c r="F89" s="105" t="s">
        <v>2</v>
      </c>
      <c r="G89" s="106"/>
      <c r="H89" s="104"/>
      <c r="I89" s="107"/>
      <c r="J89" s="108"/>
    </row>
    <row r="90" spans="1:10" ht="55.35" customHeight="1">
      <c r="A90" s="101" t="str">
        <f>Criteria!$A89</f>
        <v>Documentation and accessibility features</v>
      </c>
      <c r="B90" s="103">
        <v>87</v>
      </c>
      <c r="C90" s="103" t="str">
        <f>Criteria!B89</f>
        <v>12.3</v>
      </c>
      <c r="D90" s="103" t="str">
        <f>Criteria!C89</f>
        <v>A</v>
      </c>
      <c r="E90" s="104" t="str">
        <f>Criteria!D89</f>
        <v>The application does not interfere with the accessibility features of the platform. Is this rule respected?</v>
      </c>
      <c r="F90" s="105" t="s">
        <v>2</v>
      </c>
      <c r="G90" s="106"/>
      <c r="H90" s="104"/>
      <c r="I90" s="107"/>
      <c r="J90" s="108"/>
    </row>
    <row r="91" spans="1:10" ht="55.35" customHeight="1">
      <c r="A91" s="101" t="str">
        <f>Criteria!$A90</f>
        <v>Documentation and accessibility features</v>
      </c>
      <c r="B91" s="103">
        <v>88</v>
      </c>
      <c r="C91" s="103" t="str">
        <f>Criteria!B90</f>
        <v>12.4</v>
      </c>
      <c r="D91" s="103" t="str">
        <f>Criteria!C90</f>
        <v>A</v>
      </c>
      <c r="E91" s="104" t="str">
        <f>Criteria!D90</f>
        <v>Is the application documentation accessible?</v>
      </c>
      <c r="F91" s="105" t="s">
        <v>2</v>
      </c>
      <c r="G91" s="106"/>
      <c r="H91" s="104"/>
      <c r="I91" s="107"/>
      <c r="J91" s="108"/>
    </row>
    <row r="92" spans="1:10" ht="55.35" customHeight="1">
      <c r="A92" s="101" t="str">
        <f>Criteria!$A91</f>
        <v>Editing tools</v>
      </c>
      <c r="B92" s="103">
        <v>89</v>
      </c>
      <c r="C92" s="103" t="str">
        <f>Criteria!B91</f>
        <v>13.1</v>
      </c>
      <c r="D92" s="103" t="str">
        <f>Criteria!C91</f>
        <v>A</v>
      </c>
      <c r="E92" s="104" t="str">
        <f>Criteria!D91</f>
        <v>Can the editing tool be used to define the accessibility information required to create compliant content?</v>
      </c>
      <c r="F92" s="105" t="s">
        <v>2</v>
      </c>
      <c r="G92" s="106"/>
      <c r="H92" s="104"/>
      <c r="I92" s="107"/>
      <c r="J92" s="108"/>
    </row>
    <row r="93" spans="1:10" ht="22.5">
      <c r="A93" s="101" t="str">
        <f>Criteria!$A92</f>
        <v>Editing tools</v>
      </c>
      <c r="B93" s="103">
        <v>90</v>
      </c>
      <c r="C93" s="103" t="str">
        <f>Criteria!B92</f>
        <v>13.2</v>
      </c>
      <c r="D93" s="103" t="str">
        <f>Criteria!C92</f>
        <v>A</v>
      </c>
      <c r="E93" s="104" t="str">
        <f>Criteria!D92</f>
        <v>Does the editing tool provide help with creating accessible content?</v>
      </c>
      <c r="F93" s="105" t="s">
        <v>2</v>
      </c>
      <c r="G93" s="106"/>
      <c r="H93" s="104"/>
      <c r="I93" s="107"/>
      <c r="J93" s="108"/>
    </row>
    <row r="94" spans="1:10" ht="55.35" customHeight="1">
      <c r="A94" s="101" t="str">
        <f>Criteria!$A93</f>
        <v>Editing tools</v>
      </c>
      <c r="B94" s="103">
        <v>91</v>
      </c>
      <c r="C94" s="103" t="str">
        <f>Criteria!B93</f>
        <v>13.3</v>
      </c>
      <c r="D94" s="103" t="str">
        <f>Criteria!C93</f>
        <v>A</v>
      </c>
      <c r="E94" s="104" t="str">
        <f>Criteria!D93</f>
        <v>Is the content generated by each content transformation accessible (excluding special cases)?</v>
      </c>
      <c r="F94" s="105" t="s">
        <v>2</v>
      </c>
      <c r="G94" s="106"/>
      <c r="H94" s="104"/>
      <c r="I94" s="107"/>
      <c r="J94" s="108"/>
    </row>
    <row r="95" spans="1:10" ht="55.35" customHeight="1">
      <c r="A95" s="101" t="str">
        <f>Criteria!$A94</f>
        <v>Editing tools</v>
      </c>
      <c r="B95" s="103">
        <v>92</v>
      </c>
      <c r="C95" s="103" t="str">
        <f>Criteria!B94</f>
        <v>13.4</v>
      </c>
      <c r="D95" s="103" t="str">
        <f>Criteria!C94</f>
        <v>AA</v>
      </c>
      <c r="E95" s="104" t="str">
        <f>Criteria!D94</f>
        <v>For each accessibility error identified by an automatic or semi-automatic accessibility test, does the editing tool provide suggestions for repair?</v>
      </c>
      <c r="F95" s="105" t="s">
        <v>2</v>
      </c>
      <c r="G95" s="106"/>
      <c r="H95" s="104"/>
      <c r="I95" s="107"/>
      <c r="J95" s="108"/>
    </row>
    <row r="96" spans="1:10" ht="55.35" customHeight="1">
      <c r="A96" s="101" t="str">
        <f>Criteria!$A95</f>
        <v>Editing tools</v>
      </c>
      <c r="B96" s="103">
        <v>93</v>
      </c>
      <c r="C96" s="103" t="str">
        <f>Criteria!B95</f>
        <v>13.5</v>
      </c>
      <c r="D96" s="103" t="str">
        <f>Criteria!C95</f>
        <v>A</v>
      </c>
      <c r="E96" s="104" t="str">
        <f>Criteria!D95</f>
        <v>For each set of templates, at least one template meets the requirements of the RAWeb. Is this rule respected?</v>
      </c>
      <c r="F96" s="105" t="s">
        <v>2</v>
      </c>
      <c r="G96" s="106"/>
      <c r="H96" s="104"/>
      <c r="I96" s="107"/>
      <c r="J96" s="108"/>
    </row>
    <row r="97" spans="1:10" ht="22.5">
      <c r="A97" s="101" t="str">
        <f>Criteria!$A96</f>
        <v>Editing tools</v>
      </c>
      <c r="B97" s="103">
        <v>94</v>
      </c>
      <c r="C97" s="103" t="str">
        <f>Criteria!B96</f>
        <v>13.6</v>
      </c>
      <c r="D97" s="103" t="str">
        <f>Criteria!C96</f>
        <v>A</v>
      </c>
      <c r="E97" s="104" t="str">
        <f>Criteria!D96</f>
        <v>Is each template that enables the RAWeb requirements to be met clearly identifiable?</v>
      </c>
      <c r="F97" s="105" t="s">
        <v>2</v>
      </c>
      <c r="G97" s="106"/>
      <c r="H97" s="104"/>
      <c r="I97" s="107"/>
      <c r="J97" s="108"/>
    </row>
    <row r="98" spans="1:10" ht="33.75">
      <c r="A98" s="101" t="str">
        <f>Criteria!$A97</f>
        <v>Support services</v>
      </c>
      <c r="B98" s="103">
        <v>95</v>
      </c>
      <c r="C98" s="103" t="str">
        <f>Criteria!B97</f>
        <v>14.1</v>
      </c>
      <c r="D98" s="103" t="str">
        <f>Criteria!C97</f>
        <v>AA</v>
      </c>
      <c r="E98" s="104" t="str">
        <f>Criteria!D97</f>
        <v>Does each support service provide information relating to the accessibility features of the application described in the documentation?</v>
      </c>
      <c r="F98" s="105" t="s">
        <v>2</v>
      </c>
      <c r="G98" s="106"/>
      <c r="H98" s="104"/>
      <c r="I98" s="107"/>
      <c r="J98" s="108"/>
    </row>
    <row r="99" spans="1:10" ht="33.75">
      <c r="A99" s="101" t="str">
        <f>Criteria!$A98</f>
        <v>Support services</v>
      </c>
      <c r="B99" s="103">
        <v>96</v>
      </c>
      <c r="C99" s="103" t="str">
        <f>Criteria!B98</f>
        <v>14.2</v>
      </c>
      <c r="D99" s="103" t="str">
        <f>Criteria!C98</f>
        <v>A</v>
      </c>
      <c r="E99" s="104" t="str">
        <f>Criteria!D98</f>
        <v>The support service meets the communication needs of people with disabilities directly or through a relay service. Is this rule respected?</v>
      </c>
      <c r="F99" s="105" t="s">
        <v>2</v>
      </c>
      <c r="G99" s="106"/>
      <c r="H99" s="104"/>
      <c r="I99" s="107"/>
      <c r="J99" s="108"/>
    </row>
    <row r="100" spans="1:10" ht="45">
      <c r="A100" s="101" t="str">
        <f>Criteria!$A99</f>
        <v>Real-time communication</v>
      </c>
      <c r="B100" s="103">
        <v>97</v>
      </c>
      <c r="C100" s="103" t="str">
        <f>Criteria!B99</f>
        <v>15.1</v>
      </c>
      <c r="D100" s="103" t="str">
        <f>Criteria!C99</f>
        <v>A</v>
      </c>
      <c r="E100" s="104" t="str">
        <f>Criteria!D99</f>
        <v>For each two-way voice communication application, is the application capable of encoding and decoding this communication with a frequency range whose upper limit is at least 7,000 Hz?</v>
      </c>
      <c r="F100" s="105" t="s">
        <v>2</v>
      </c>
      <c r="G100" s="106"/>
      <c r="H100" s="104"/>
      <c r="I100" s="107"/>
      <c r="J100" s="108"/>
    </row>
    <row r="101" spans="1:10" ht="33.75">
      <c r="A101" s="101" t="str">
        <f>Criteria!$A100</f>
        <v>Real-time communication</v>
      </c>
      <c r="B101" s="103">
        <v>98</v>
      </c>
      <c r="C101" s="103" t="str">
        <f>Criteria!B100</f>
        <v>15.2</v>
      </c>
      <c r="D101" s="103" t="str">
        <f>Criteria!C100</f>
        <v>A</v>
      </c>
      <c r="E101" s="104" t="str">
        <f>Criteria!D100</f>
        <v>Does each application that supports two-way voice communication have real-time text communication functionality?</v>
      </c>
      <c r="F101" s="105" t="s">
        <v>2</v>
      </c>
      <c r="G101" s="106"/>
      <c r="H101" s="104"/>
      <c r="I101" s="107"/>
      <c r="J101" s="108"/>
    </row>
    <row r="102" spans="1:10" ht="33.75">
      <c r="A102" s="101" t="str">
        <f>Criteria!$A101</f>
        <v>Real-time communication</v>
      </c>
      <c r="B102" s="103">
        <v>99</v>
      </c>
      <c r="C102" s="103" t="str">
        <f>Criteria!B101</f>
        <v>15.3</v>
      </c>
      <c r="D102" s="103" t="str">
        <f>Criteria!C101</f>
        <v>A</v>
      </c>
      <c r="E102" s="104" t="str">
        <f>Criteria!D101</f>
        <v>For each application that allows two-way voice communication and real-time text, are both modes usable simultaneously?</v>
      </c>
      <c r="F102" s="105" t="s">
        <v>2</v>
      </c>
      <c r="G102" s="106"/>
      <c r="H102" s="104"/>
      <c r="I102" s="107"/>
      <c r="J102" s="108"/>
    </row>
    <row r="103" spans="1:10" ht="33.75">
      <c r="A103" s="101" t="str">
        <f>Criteria!$A102</f>
        <v>Real-time communication</v>
      </c>
      <c r="B103" s="103">
        <v>100</v>
      </c>
      <c r="C103" s="103" t="str">
        <f>Criteria!B102</f>
        <v>15.4</v>
      </c>
      <c r="D103" s="103" t="str">
        <f>Criteria!C102</f>
        <v>A</v>
      </c>
      <c r="E103" s="104" t="str">
        <f>Criteria!D102</f>
        <v>For each real-time text communication functionality, can the messages be identified (excluding special cases)?</v>
      </c>
      <c r="F103" s="105" t="s">
        <v>2</v>
      </c>
      <c r="G103" s="106"/>
      <c r="H103" s="104"/>
      <c r="I103" s="107"/>
      <c r="J103" s="108"/>
    </row>
    <row r="104" spans="1:10" ht="22.5">
      <c r="A104" s="101" t="str">
        <f>Criteria!$A103</f>
        <v>Real-time communication</v>
      </c>
      <c r="B104" s="103">
        <v>101</v>
      </c>
      <c r="C104" s="103" t="str">
        <f>Criteria!B103</f>
        <v>15.5</v>
      </c>
      <c r="D104" s="103" t="str">
        <f>Criteria!C103</f>
        <v>A</v>
      </c>
      <c r="E104" s="104" t="str">
        <f>Criteria!D103</f>
        <v>For each two-way voice communication application, is a visual indicator of oral activity present?</v>
      </c>
      <c r="F104" s="105" t="s">
        <v>2</v>
      </c>
      <c r="G104" s="106"/>
      <c r="H104" s="104"/>
      <c r="I104" s="107"/>
      <c r="J104" s="108"/>
    </row>
    <row r="105" spans="1:10" ht="45">
      <c r="A105" s="101" t="str">
        <f>Criteria!$A104</f>
        <v>Real-time communication</v>
      </c>
      <c r="B105" s="103">
        <v>102</v>
      </c>
      <c r="C105" s="103" t="str">
        <f>Criteria!B104</f>
        <v>15.6</v>
      </c>
      <c r="D105" s="103" t="str">
        <f>Criteria!C104</f>
        <v>A</v>
      </c>
      <c r="E105" s="104" t="str">
        <f>Criteria!D104</f>
        <v>Does each real-time text communication application that can interact with other real-time text communication applications comply with the interoperability rules in force?</v>
      </c>
      <c r="F105" s="105" t="s">
        <v>2</v>
      </c>
      <c r="G105" s="106"/>
      <c r="H105" s="104"/>
      <c r="I105" s="107"/>
      <c r="J105" s="108"/>
    </row>
    <row r="106" spans="1:10" ht="45">
      <c r="A106" s="101" t="str">
        <f>Criteria!$A105</f>
        <v>Real-time communication</v>
      </c>
      <c r="B106" s="103">
        <v>103</v>
      </c>
      <c r="C106" s="103" t="str">
        <f>Criteria!B105</f>
        <v>15.7</v>
      </c>
      <c r="D106" s="103" t="str">
        <f>Criteria!C105</f>
        <v>AA</v>
      </c>
      <c r="E106" s="104" t="str">
        <f>Criteria!D105</f>
        <v>For each application that supports real-time text (RTT) communication, the transmission delay for each input unit is 500ms or less. Is this rule respected?</v>
      </c>
      <c r="F106" s="105" t="s">
        <v>2</v>
      </c>
      <c r="G106" s="106"/>
      <c r="H106" s="104"/>
      <c r="I106" s="107"/>
      <c r="J106" s="108"/>
    </row>
    <row r="107" spans="1:10" ht="22.5">
      <c r="A107" s="101" t="str">
        <f>Criteria!$A106</f>
        <v>Real-time communication</v>
      </c>
      <c r="B107" s="103">
        <v>104</v>
      </c>
      <c r="C107" s="103" t="str">
        <f>Criteria!B106</f>
        <v>15.8</v>
      </c>
      <c r="D107" s="103" t="str">
        <f>Criteria!C106</f>
        <v>A</v>
      </c>
      <c r="E107" s="104" t="str">
        <f>Criteria!D106</f>
        <v>For each telecommunication application, is the identification of the party initiating a call accessible?</v>
      </c>
      <c r="F107" s="105" t="s">
        <v>2</v>
      </c>
      <c r="G107" s="106"/>
      <c r="H107" s="104"/>
      <c r="I107" s="107"/>
      <c r="J107" s="108"/>
    </row>
    <row r="108" spans="1:10" ht="55.35" customHeight="1">
      <c r="A108" s="101" t="str">
        <f>Criteria!$A107</f>
        <v>Real-time communication</v>
      </c>
      <c r="B108" s="103">
        <v>105</v>
      </c>
      <c r="C108" s="103" t="str">
        <f>Criteria!B107</f>
        <v>15.9</v>
      </c>
      <c r="D108" s="103" t="str">
        <f>Criteria!C107</f>
        <v>A</v>
      </c>
      <c r="E108" s="104" t="str">
        <f>Criteria!D107</f>
        <v>For each two-way voice communication application that provides caller identification, is there a way to present this identification for sign language users?</v>
      </c>
      <c r="F108" s="105" t="s">
        <v>2</v>
      </c>
      <c r="G108" s="106"/>
      <c r="H108" s="104"/>
      <c r="I108" s="107"/>
      <c r="J108" s="108"/>
    </row>
    <row r="109" spans="1:10" ht="33.75">
      <c r="A109" s="101" t="str">
        <f>Criteria!$A108</f>
        <v>Real-time communication</v>
      </c>
      <c r="B109" s="103">
        <v>106</v>
      </c>
      <c r="C109" s="103" t="str">
        <f>Criteria!B108</f>
        <v>15.10</v>
      </c>
      <c r="D109" s="103" t="str">
        <f>Criteria!C108</f>
        <v>A</v>
      </c>
      <c r="E109" s="104" t="str">
        <f>Criteria!D108</f>
        <v>For each two-way voice communication application that has voice-based services, are these services usable without the need to listen or speak?</v>
      </c>
      <c r="F109" s="105" t="s">
        <v>2</v>
      </c>
      <c r="G109" s="106"/>
      <c r="H109" s="104"/>
      <c r="I109" s="107"/>
      <c r="J109" s="108"/>
    </row>
    <row r="110" spans="1:10" ht="33.75">
      <c r="A110" s="101" t="str">
        <f>Criteria!$A109</f>
        <v>Real-time communication</v>
      </c>
      <c r="B110" s="103">
        <v>107</v>
      </c>
      <c r="C110" s="103" t="str">
        <f>Criteria!B109</f>
        <v>15.11</v>
      </c>
      <c r="D110" s="103" t="str">
        <f>Criteria!C109</f>
        <v>AA</v>
      </c>
      <c r="E110" s="104" t="str">
        <f>Criteria!D109</f>
        <v>For each two-way voice communication application that has real-time video, is the quality of the video sufficient?</v>
      </c>
      <c r="F110" s="105" t="s">
        <v>2</v>
      </c>
    </row>
  </sheetData>
  <autoFilter ref="A3:M158" xr:uid="{00000000-0009-0000-0000-00000F000000}"/>
  <mergeCells count="4">
    <mergeCell ref="A1:D1"/>
    <mergeCell ref="A2:D2"/>
    <mergeCell ref="E1:I1"/>
    <mergeCell ref="E2:I2"/>
  </mergeCells>
  <conditionalFormatting sqref="G4:G109">
    <cfRule type="cellIs" dxfId="98" priority="9" operator="equal">
      <formula>"D"</formula>
    </cfRule>
  </conditionalFormatting>
  <conditionalFormatting sqref="F4">
    <cfRule type="cellIs" dxfId="97" priority="5" operator="equal">
      <formula>"c"</formula>
    </cfRule>
    <cfRule type="cellIs" dxfId="96" priority="6" operator="equal">
      <formula>"nc"</formula>
    </cfRule>
    <cfRule type="cellIs" dxfId="95" priority="7" operator="equal">
      <formula>"na"</formula>
    </cfRule>
    <cfRule type="cellIs" dxfId="94" priority="8" operator="equal">
      <formula>"nt"</formula>
    </cfRule>
  </conditionalFormatting>
  <conditionalFormatting sqref="F5:F110">
    <cfRule type="cellIs" dxfId="93" priority="1" operator="equal">
      <formula>"c"</formula>
    </cfRule>
    <cfRule type="cellIs" dxfId="92" priority="2" operator="equal">
      <formula>"nc"</formula>
    </cfRule>
    <cfRule type="cellIs" dxfId="91" priority="3" operator="equal">
      <formula>"na"</formula>
    </cfRule>
    <cfRule type="cellIs" dxfId="90" priority="4" operator="equal">
      <formula>"nt"</formula>
    </cfRule>
  </conditionalFormatting>
  <pageMargins left="0.7" right="0.7" top="0.75" bottom="0.75" header="0.3" footer="0.3"/>
  <pageSetup paperSize="9" orientation="landscape" horizontalDpi="4294967293" verticalDpi="4294967293"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0000000}">
          <x14:formula1>
            <xm:f>CalculationBase!$AH$7:$AH$10</xm:f>
          </x14:formula1>
          <xm:sqref>F4:F110</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110"/>
  <sheetViews>
    <sheetView zoomScale="115" zoomScaleNormal="115" workbookViewId="0">
      <selection activeCell="A3" sqref="A3:J3"/>
    </sheetView>
  </sheetViews>
  <sheetFormatPr defaultColWidth="8.5703125" defaultRowHeight="14.25"/>
  <cols>
    <col min="1" max="1" width="14.5703125" style="97" customWidth="1"/>
    <col min="2" max="2" width="5.42578125" style="110" hidden="1" customWidth="1"/>
    <col min="3" max="3" width="5.42578125" style="110" customWidth="1"/>
    <col min="4" max="4" width="4.42578125" style="110" customWidth="1"/>
    <col min="5" max="5" width="38.42578125" style="99" customWidth="1"/>
    <col min="6" max="7" width="5.42578125" style="99" customWidth="1"/>
    <col min="8" max="8" width="70.5703125" style="99" customWidth="1"/>
    <col min="9" max="9" width="36.42578125" style="99" customWidth="1"/>
    <col min="10" max="10" width="30.5703125" style="99" customWidth="1"/>
    <col min="11" max="11" width="8.5703125" style="99"/>
    <col min="12" max="16384" width="8.5703125" style="97"/>
  </cols>
  <sheetData>
    <row r="1" spans="1:11">
      <c r="A1" s="156" t="s">
        <v>289</v>
      </c>
      <c r="B1" s="156"/>
      <c r="C1" s="156"/>
      <c r="D1" s="156"/>
      <c r="E1" s="157" t="str">
        <f ca="1">IF(LOOKUP(J1,Sample!A10:A68,Sample!B10:B68)&lt;&gt;0,LOOKUP(J1,Sample!A10:A68,Sample!B10:B68),"-")</f>
        <v>E11</v>
      </c>
      <c r="F1" s="157"/>
      <c r="G1" s="157"/>
      <c r="H1" s="157"/>
      <c r="I1" s="157"/>
      <c r="J1" s="96" t="str">
        <f ca="1">IFERROR(RIGHT(CELL("nomfichier",$A$2),LEN(CELL("nomfichier",$A$2))-SEARCH("]",CELL("nomfichier",$A$2))), RIGHT(CELL("filename",$A$2),LEN(CELL("filename",$A$2))-SEARCH("]",CELL("filename",$A$2))))</f>
        <v>E11</v>
      </c>
      <c r="K1" s="97"/>
    </row>
    <row r="2" spans="1:11">
      <c r="A2" s="158" t="s">
        <v>290</v>
      </c>
      <c r="B2" s="158"/>
      <c r="C2" s="158"/>
      <c r="D2" s="158"/>
      <c r="E2" s="159" t="str">
        <f ca="1">IF(LOOKUP(J1,Sample!A10:A68,Sample!C10:C68)&lt;&gt;0,LOOKUP(J1,Sample!A10:A68,Sample!C10:C68),"-")</f>
        <v>-</v>
      </c>
      <c r="F2" s="159"/>
      <c r="G2" s="159"/>
      <c r="H2" s="159"/>
      <c r="I2" s="159"/>
      <c r="J2" s="98"/>
    </row>
    <row r="3" spans="1:11" s="102" customFormat="1" ht="33.75">
      <c r="A3" s="100" t="s">
        <v>148</v>
      </c>
      <c r="B3" s="100" t="s">
        <v>291</v>
      </c>
      <c r="C3" s="100" t="s">
        <v>149</v>
      </c>
      <c r="D3" s="100" t="s">
        <v>150</v>
      </c>
      <c r="E3" s="101" t="s">
        <v>151</v>
      </c>
      <c r="F3" s="100" t="s">
        <v>292</v>
      </c>
      <c r="G3" s="100" t="s">
        <v>293</v>
      </c>
      <c r="H3" s="101" t="s">
        <v>294</v>
      </c>
      <c r="I3" s="101" t="s">
        <v>295</v>
      </c>
      <c r="J3" s="101" t="s">
        <v>296</v>
      </c>
    </row>
    <row r="4" spans="1:11" s="99" customFormat="1" ht="22.5">
      <c r="A4" s="101" t="str">
        <f>Criteria!$A3</f>
        <v>Graphic elements</v>
      </c>
      <c r="B4" s="103">
        <v>1</v>
      </c>
      <c r="C4" s="103" t="str">
        <f>Criteria!B3</f>
        <v>1.1</v>
      </c>
      <c r="D4" s="103" t="str">
        <f>Criteria!C3</f>
        <v>A</v>
      </c>
      <c r="E4" s="104" t="str">
        <f>Criteria!D3</f>
        <v>Is every decorative graphic element ignored by assistive technologies?</v>
      </c>
      <c r="F4" s="105" t="s">
        <v>2</v>
      </c>
      <c r="G4" s="106"/>
      <c r="H4" s="104"/>
      <c r="I4" s="107"/>
      <c r="J4" s="111"/>
    </row>
    <row r="5" spans="1:11" s="99" customFormat="1" ht="33.75">
      <c r="A5" s="101" t="str">
        <f>Criteria!$A4</f>
        <v>Graphic elements</v>
      </c>
      <c r="B5" s="103">
        <v>2</v>
      </c>
      <c r="C5" s="103" t="str">
        <f>Criteria!B4</f>
        <v>1.2</v>
      </c>
      <c r="D5" s="103" t="str">
        <f>Criteria!C4</f>
        <v>A</v>
      </c>
      <c r="E5" s="104" t="str">
        <f>Criteria!D4</f>
        <v>Does each graphic element conveying information have an alternative accessible to assistive technologies?</v>
      </c>
      <c r="F5" s="105" t="s">
        <v>2</v>
      </c>
      <c r="G5" s="106"/>
      <c r="H5" s="104"/>
      <c r="I5" s="107"/>
      <c r="J5" s="108"/>
    </row>
    <row r="6" spans="1:11" s="99" customFormat="1" ht="33.75">
      <c r="A6" s="101" t="str">
        <f>Criteria!$A5</f>
        <v>Graphic elements</v>
      </c>
      <c r="B6" s="103">
        <v>3</v>
      </c>
      <c r="C6" s="103" t="str">
        <f>Criteria!B5</f>
        <v>1.3</v>
      </c>
      <c r="D6" s="103" t="str">
        <f>Criteria!C5</f>
        <v>A</v>
      </c>
      <c r="E6" s="104" t="str">
        <f>Criteria!D5</f>
        <v>For each graphic element conveying information, is the alternative accessible to assistive technologies relevant (excluding special cases)?</v>
      </c>
      <c r="F6" s="105" t="s">
        <v>2</v>
      </c>
      <c r="G6" s="106"/>
      <c r="H6" s="104"/>
      <c r="I6" s="107"/>
      <c r="J6" s="108"/>
    </row>
    <row r="7" spans="1:11" ht="45">
      <c r="A7" s="101" t="str">
        <f>Criteria!$A6</f>
        <v>Graphic elements</v>
      </c>
      <c r="B7" s="103">
        <v>4</v>
      </c>
      <c r="C7" s="103" t="str">
        <f>Criteria!B6</f>
        <v>1.4</v>
      </c>
      <c r="D7" s="103" t="str">
        <f>Criteria!C6</f>
        <v>A</v>
      </c>
      <c r="E7" s="104" t="str">
        <f>Criteria!D6</f>
        <v>For each graphic element used as a CAPTCHA or as a test graphic element, does the alternative rendered by assistive technologies make it possible to identify the nature and function of the graphic element?</v>
      </c>
      <c r="F7" s="105" t="s">
        <v>2</v>
      </c>
      <c r="G7" s="106"/>
      <c r="H7" s="104"/>
      <c r="I7" s="107"/>
      <c r="J7" s="108"/>
    </row>
    <row r="8" spans="1:11" ht="22.5">
      <c r="A8" s="101" t="str">
        <f>Criteria!$A7</f>
        <v>Graphic elements</v>
      </c>
      <c r="B8" s="103">
        <v>5</v>
      </c>
      <c r="C8" s="103" t="str">
        <f>Criteria!B7</f>
        <v>1.5</v>
      </c>
      <c r="D8" s="103" t="str">
        <f>Criteria!C7</f>
        <v>A</v>
      </c>
      <c r="E8" s="104" t="str">
        <f>Criteria!D7</f>
        <v>Does each graphic element used as a CAPTCHA have an alternative?</v>
      </c>
      <c r="F8" s="105" t="s">
        <v>2</v>
      </c>
      <c r="G8" s="106"/>
      <c r="H8" s="104"/>
      <c r="I8" s="107"/>
      <c r="J8" s="108"/>
    </row>
    <row r="9" spans="1:11" ht="22.5">
      <c r="A9" s="101" t="str">
        <f>Criteria!$A8</f>
        <v>Graphic elements</v>
      </c>
      <c r="B9" s="103">
        <v>6</v>
      </c>
      <c r="C9" s="103" t="str">
        <f>Criteria!B8</f>
        <v>1.6</v>
      </c>
      <c r="D9" s="103" t="str">
        <f>Criteria!C8</f>
        <v>A</v>
      </c>
      <c r="E9" s="104" t="str">
        <f>Criteria!D8</f>
        <v>Does each graphic element conveying information have, where necessary, a detailed description?</v>
      </c>
      <c r="F9" s="105" t="s">
        <v>2</v>
      </c>
      <c r="G9" s="106"/>
      <c r="H9" s="104"/>
      <c r="I9" s="107"/>
      <c r="J9" s="108"/>
    </row>
    <row r="10" spans="1:11" ht="22.5">
      <c r="A10" s="101" t="str">
        <f>Criteria!$A9</f>
        <v>Graphic elements</v>
      </c>
      <c r="B10" s="103">
        <v>7</v>
      </c>
      <c r="C10" s="103" t="str">
        <f>Criteria!B9</f>
        <v>1.7</v>
      </c>
      <c r="D10" s="103" t="str">
        <f>Criteria!C9</f>
        <v>A</v>
      </c>
      <c r="E10" s="104" t="str">
        <f>Criteria!D9</f>
        <v>For each graphic element conveying information with a detailed description, is this description relevant?</v>
      </c>
      <c r="F10" s="105" t="s">
        <v>2</v>
      </c>
      <c r="G10" s="106"/>
      <c r="H10" s="104"/>
      <c r="I10" s="107"/>
      <c r="J10" s="108"/>
    </row>
    <row r="11" spans="1:11" ht="45">
      <c r="A11" s="101" t="str">
        <f>Criteria!$A10</f>
        <v>Graphic elements</v>
      </c>
      <c r="B11" s="103">
        <v>8</v>
      </c>
      <c r="C11" s="103" t="str">
        <f>Criteria!B10</f>
        <v>1.8</v>
      </c>
      <c r="D11" s="103" t="str">
        <f>Criteria!C10</f>
        <v>AA</v>
      </c>
      <c r="E11" s="104" t="str">
        <f>Criteria!D10</f>
        <v>Each text graphic element conveying information, in the absence of a replacement mechanism, must, if possible, be replaced by styled text. Is this rule respected (excluding special cases)?</v>
      </c>
      <c r="F11" s="105" t="s">
        <v>2</v>
      </c>
      <c r="G11" s="106"/>
      <c r="H11" s="104"/>
      <c r="I11" s="107"/>
      <c r="J11" s="108"/>
    </row>
    <row r="12" spans="1:11" ht="22.5">
      <c r="A12" s="101" t="str">
        <f>Criteria!$A11</f>
        <v>Graphic elements</v>
      </c>
      <c r="B12" s="103">
        <v>9</v>
      </c>
      <c r="C12" s="103" t="str">
        <f>Criteria!B11</f>
        <v>1.9</v>
      </c>
      <c r="D12" s="103" t="str">
        <f>Criteria!C11</f>
        <v>AA</v>
      </c>
      <c r="E12" s="104" t="str">
        <f>Criteria!D11</f>
        <v>Is each graphic element with legend correctly rendered by assistive technologies?</v>
      </c>
      <c r="F12" s="105" t="s">
        <v>2</v>
      </c>
      <c r="G12" s="106"/>
      <c r="H12" s="104"/>
      <c r="I12" s="107"/>
      <c r="J12" s="108"/>
    </row>
    <row r="13" spans="1:11" ht="22.5">
      <c r="A13" s="101" t="str">
        <f>Criteria!$A12</f>
        <v>Colours</v>
      </c>
      <c r="B13" s="103">
        <v>10</v>
      </c>
      <c r="C13" s="103" t="str">
        <f>Criteria!B12</f>
        <v>2.1</v>
      </c>
      <c r="D13" s="103" t="str">
        <f>Criteria!C12</f>
        <v>A</v>
      </c>
      <c r="E13" s="104" t="str">
        <f>Criteria!D12</f>
        <v>On each screen, information must not be provided by colour alone. Is this rule respected?</v>
      </c>
      <c r="F13" s="105" t="s">
        <v>2</v>
      </c>
      <c r="G13" s="106"/>
      <c r="H13" s="104"/>
      <c r="I13" s="107"/>
      <c r="J13" s="108"/>
    </row>
    <row r="14" spans="1:11" ht="33.75">
      <c r="A14" s="101" t="str">
        <f>Criteria!$A13</f>
        <v>Colours</v>
      </c>
      <c r="B14" s="103">
        <v>11</v>
      </c>
      <c r="C14" s="103" t="str">
        <f>Criteria!B13</f>
        <v>2.2</v>
      </c>
      <c r="D14" s="103" t="str">
        <f>Criteria!C13</f>
        <v>AA</v>
      </c>
      <c r="E14" s="104" t="str">
        <f>Criteria!D13</f>
        <v>On each screen, is the contrast between the colour of the text and the colour of its background sufficiently high (excluding special cases)?</v>
      </c>
      <c r="F14" s="105" t="s">
        <v>2</v>
      </c>
      <c r="G14" s="106"/>
      <c r="H14" s="104"/>
      <c r="I14" s="107"/>
      <c r="J14" s="108"/>
    </row>
    <row r="15" spans="1:11" ht="45">
      <c r="A15" s="101" t="str">
        <f>Criteria!$A14</f>
        <v>Colours</v>
      </c>
      <c r="B15" s="103">
        <v>12</v>
      </c>
      <c r="C15" s="103" t="str">
        <f>Criteria!B14</f>
        <v>2.3</v>
      </c>
      <c r="D15" s="103" t="str">
        <f>Criteria!C14</f>
        <v>AA</v>
      </c>
      <c r="E15" s="104" t="str">
        <f>Criteria!D14</f>
        <v>On each screen, are the colours used in the user interface components and the graphic elements conveying information sufficiently contrasted (excluding special cases)?</v>
      </c>
      <c r="F15" s="105" t="s">
        <v>2</v>
      </c>
      <c r="G15" s="106"/>
      <c r="H15" s="104"/>
      <c r="I15" s="107"/>
      <c r="J15" s="108"/>
    </row>
    <row r="16" spans="1:11" ht="33.75">
      <c r="A16" s="101" t="str">
        <f>Criteria!$A15</f>
        <v>Colours</v>
      </c>
      <c r="B16" s="103">
        <v>13</v>
      </c>
      <c r="C16" s="103" t="str">
        <f>Criteria!B15</f>
        <v>2.4</v>
      </c>
      <c r="D16" s="103" t="str">
        <f>Criteria!C15</f>
        <v>AA</v>
      </c>
      <c r="E16" s="104" t="str">
        <f>Criteria!D15</f>
        <v>Is the contrast ratio of each replacement mechanism for displaying a correct contrast ratio sufficiently high?</v>
      </c>
      <c r="F16" s="105" t="s">
        <v>2</v>
      </c>
      <c r="G16" s="106"/>
      <c r="H16" s="104"/>
      <c r="I16" s="107"/>
      <c r="J16" s="108"/>
    </row>
    <row r="17" spans="1:10" ht="33.75">
      <c r="A17" s="101" t="str">
        <f>Criteria!$A16</f>
        <v>Multimedia</v>
      </c>
      <c r="B17" s="103">
        <v>14</v>
      </c>
      <c r="C17" s="103" t="str">
        <f>Criteria!B16</f>
        <v>3.1</v>
      </c>
      <c r="D17" s="103" t="str">
        <f>Criteria!C16</f>
        <v>A</v>
      </c>
      <c r="E17" s="104" t="str">
        <f>Criteria!D16</f>
        <v>Does each pre-recorded audio-only time-based media have, where appropriate, a clearly identifiable adjacent transcript (excluding special cases)?</v>
      </c>
      <c r="F17" s="105" t="s">
        <v>2</v>
      </c>
      <c r="G17" s="106"/>
      <c r="H17" s="104"/>
      <c r="I17" s="107"/>
      <c r="J17" s="108"/>
    </row>
    <row r="18" spans="1:10" ht="33.75">
      <c r="A18" s="101" t="str">
        <f>Criteria!$A17</f>
        <v>Multimedia</v>
      </c>
      <c r="B18" s="103">
        <v>15</v>
      </c>
      <c r="C18" s="103" t="str">
        <f>Criteria!B17</f>
        <v>3.2</v>
      </c>
      <c r="D18" s="103" t="str">
        <f>Criteria!C17</f>
        <v>A</v>
      </c>
      <c r="E18" s="104" t="str">
        <f>Criteria!D17</f>
        <v>For each pre-recorded audio-only time-based media with a transcript, is this transcript relevant (excluding special cases)?</v>
      </c>
      <c r="F18" s="105" t="s">
        <v>2</v>
      </c>
      <c r="G18" s="106"/>
      <c r="H18" s="104"/>
      <c r="I18" s="107"/>
      <c r="J18" s="108"/>
    </row>
    <row r="19" spans="1:10" ht="33.75">
      <c r="A19" s="101" t="str">
        <f>Criteria!$A18</f>
        <v>Multimedia</v>
      </c>
      <c r="B19" s="103">
        <v>16</v>
      </c>
      <c r="C19" s="103" t="str">
        <f>Criteria!B18</f>
        <v>3.3</v>
      </c>
      <c r="D19" s="103" t="str">
        <f>Criteria!C18</f>
        <v>A</v>
      </c>
      <c r="E19" s="104" t="str">
        <f>Criteria!D18</f>
        <v>Does each pre-recorded video-only time-based media have, if necessary, an alternative (excluding special cases)?</v>
      </c>
      <c r="F19" s="105" t="s">
        <v>2</v>
      </c>
      <c r="G19" s="106"/>
      <c r="H19" s="104"/>
      <c r="I19" s="107"/>
      <c r="J19" s="108"/>
    </row>
    <row r="20" spans="1:10" ht="33.75">
      <c r="A20" s="101" t="str">
        <f>Criteria!$A19</f>
        <v>Multimedia</v>
      </c>
      <c r="B20" s="103">
        <v>17</v>
      </c>
      <c r="C20" s="103" t="str">
        <f>Criteria!B19</f>
        <v>3.4</v>
      </c>
      <c r="D20" s="103" t="str">
        <f>Criteria!C19</f>
        <v>A</v>
      </c>
      <c r="E20" s="104" t="str">
        <f>Criteria!D19</f>
        <v>For each pre-recorded video-only time-based media with an alternative, is the alternative relevant (excluding special cases)?</v>
      </c>
      <c r="F20" s="105" t="s">
        <v>2</v>
      </c>
      <c r="G20" s="106"/>
      <c r="H20" s="104"/>
      <c r="I20" s="107"/>
      <c r="J20" s="108"/>
    </row>
    <row r="21" spans="1:10" ht="33.75">
      <c r="A21" s="101" t="str">
        <f>Criteria!$A20</f>
        <v>Multimedia</v>
      </c>
      <c r="B21" s="103">
        <v>18</v>
      </c>
      <c r="C21" s="103" t="str">
        <f>Criteria!B20</f>
        <v>3.5</v>
      </c>
      <c r="D21" s="103" t="str">
        <f>Criteria!C20</f>
        <v>A</v>
      </c>
      <c r="E21" s="104" t="str">
        <f>Criteria!D20</f>
        <v>Does each pre-recorded synchronised time-based media have, if necessary, an alternative (excluding special cases)?</v>
      </c>
      <c r="F21" s="105" t="s">
        <v>2</v>
      </c>
      <c r="G21" s="106"/>
      <c r="H21" s="104"/>
      <c r="I21" s="107"/>
      <c r="J21" s="108"/>
    </row>
    <row r="22" spans="1:10" ht="33.75">
      <c r="A22" s="101" t="str">
        <f>Criteria!$A21</f>
        <v>Multimedia</v>
      </c>
      <c r="B22" s="103">
        <v>19</v>
      </c>
      <c r="C22" s="103" t="str">
        <f>Criteria!B21</f>
        <v>3.6</v>
      </c>
      <c r="D22" s="103" t="str">
        <f>Criteria!C21</f>
        <v>A</v>
      </c>
      <c r="E22" s="104" t="str">
        <f>Criteria!D21</f>
        <v>For each pre-recorded synchronised time-based media with an alternative, is the alternative relevant (excluding special cases)?</v>
      </c>
      <c r="F22" s="105" t="s">
        <v>2</v>
      </c>
      <c r="G22" s="106"/>
      <c r="H22" s="104"/>
      <c r="I22" s="107"/>
      <c r="J22" s="108"/>
    </row>
    <row r="23" spans="1:10" ht="33.75">
      <c r="A23" s="101" t="str">
        <f>Criteria!$A22</f>
        <v>Multimedia</v>
      </c>
      <c r="B23" s="103">
        <v>20</v>
      </c>
      <c r="C23" s="103" t="str">
        <f>Criteria!B22</f>
        <v>3.7</v>
      </c>
      <c r="D23" s="103" t="str">
        <f>Criteria!C22</f>
        <v>A</v>
      </c>
      <c r="E23" s="104" t="str">
        <f>Criteria!D22</f>
        <v>Does each pre-recorded synchronised time-based media have, where appropriate, synchronised captions (excluding special cases)?</v>
      </c>
      <c r="F23" s="105" t="s">
        <v>2</v>
      </c>
      <c r="G23" s="106"/>
      <c r="H23" s="104"/>
      <c r="I23" s="107"/>
      <c r="J23" s="108"/>
    </row>
    <row r="24" spans="1:10" ht="33.75">
      <c r="A24" s="101" t="str">
        <f>Criteria!$A23</f>
        <v>Multimedia</v>
      </c>
      <c r="B24" s="103">
        <v>21</v>
      </c>
      <c r="C24" s="103" t="str">
        <f>Criteria!B23</f>
        <v>3.8</v>
      </c>
      <c r="D24" s="103" t="str">
        <f>Criteria!C23</f>
        <v>A</v>
      </c>
      <c r="E24" s="104" t="str">
        <f>Criteria!D23</f>
        <v>For each pre-recorded synchronised time-based media with synchronised captions, are these relevant?</v>
      </c>
      <c r="F24" s="105" t="s">
        <v>2</v>
      </c>
      <c r="G24" s="106"/>
      <c r="H24" s="104"/>
      <c r="I24" s="107"/>
      <c r="J24" s="108"/>
    </row>
    <row r="25" spans="1:10" ht="45">
      <c r="A25" s="101" t="str">
        <f>Criteria!$A24</f>
        <v>Multimedia</v>
      </c>
      <c r="B25" s="103">
        <v>22</v>
      </c>
      <c r="C25" s="103" t="str">
        <f>Criteria!B24</f>
        <v>3.9</v>
      </c>
      <c r="D25" s="103" t="str">
        <f>Criteria!C24</f>
        <v>AA</v>
      </c>
      <c r="E25" s="104" t="str">
        <f>Criteria!D24</f>
        <v>Does each pre-recorded time-based media (video only or synchronised) have, where appropriate, a synchronised audio description (excluding special cases)?</v>
      </c>
      <c r="F25" s="105" t="s">
        <v>2</v>
      </c>
      <c r="G25" s="106"/>
      <c r="H25" s="104"/>
      <c r="I25" s="107"/>
      <c r="J25" s="108"/>
    </row>
    <row r="26" spans="1:10" ht="33.75">
      <c r="A26" s="101" t="str">
        <f>Criteria!$A25</f>
        <v>Multimedia</v>
      </c>
      <c r="B26" s="103">
        <v>23</v>
      </c>
      <c r="C26" s="103" t="str">
        <f>Criteria!B25</f>
        <v>3.10</v>
      </c>
      <c r="D26" s="103" t="str">
        <f>Criteria!C25</f>
        <v>AA</v>
      </c>
      <c r="E26" s="104" t="str">
        <f>Criteria!D25</f>
        <v>For each pre-recorded video-only or synchronised time-based media with a synchronised audio description, is the description relevant?</v>
      </c>
      <c r="F26" s="105" t="s">
        <v>2</v>
      </c>
      <c r="G26" s="106"/>
      <c r="H26" s="104"/>
      <c r="I26" s="107"/>
      <c r="J26" s="108"/>
    </row>
    <row r="27" spans="1:10" ht="33.75">
      <c r="A27" s="101" t="str">
        <f>Criteria!$A26</f>
        <v>Multimedia</v>
      </c>
      <c r="B27" s="103">
        <v>24</v>
      </c>
      <c r="C27" s="103" t="str">
        <f>Criteria!B26</f>
        <v>3.11</v>
      </c>
      <c r="D27" s="103" t="str">
        <f>Criteria!C26</f>
        <v>A</v>
      </c>
      <c r="E27" s="104" t="str">
        <f>Criteria!D26</f>
        <v>For each pre-recorded time-based media, does the adjacent text content clearly identify the time-based media (excluding special cases)?</v>
      </c>
      <c r="F27" s="105" t="s">
        <v>2</v>
      </c>
      <c r="G27" s="106"/>
      <c r="H27" s="104"/>
      <c r="I27" s="107"/>
      <c r="J27" s="108"/>
    </row>
    <row r="28" spans="1:10" ht="22.5">
      <c r="A28" s="101" t="str">
        <f>Criteria!$A27</f>
        <v>Multimedia</v>
      </c>
      <c r="B28" s="103">
        <v>25</v>
      </c>
      <c r="C28" s="103" t="str">
        <f>Criteria!B27</f>
        <v>3.12</v>
      </c>
      <c r="D28" s="103" t="str">
        <f>Criteria!C27</f>
        <v>A</v>
      </c>
      <c r="E28" s="104" t="str">
        <f>Criteria!D27</f>
        <v>Is each automatically triggered sound sequence controllable by the user?</v>
      </c>
      <c r="F28" s="105" t="s">
        <v>2</v>
      </c>
      <c r="G28" s="106"/>
      <c r="H28" s="104"/>
      <c r="I28" s="107"/>
      <c r="J28" s="108"/>
    </row>
    <row r="29" spans="1:10" ht="22.5">
      <c r="A29" s="101" t="str">
        <f>Criteria!$A28</f>
        <v>Multimedia</v>
      </c>
      <c r="B29" s="103">
        <v>26</v>
      </c>
      <c r="C29" s="103" t="str">
        <f>Criteria!B28</f>
        <v>3.13</v>
      </c>
      <c r="D29" s="103" t="str">
        <f>Criteria!C28</f>
        <v>A</v>
      </c>
      <c r="E29" s="104" t="str">
        <f>Criteria!D28</f>
        <v>Does each time-based media have, where necessary, the viewing control features?</v>
      </c>
      <c r="F29" s="105" t="s">
        <v>2</v>
      </c>
      <c r="G29" s="106"/>
      <c r="H29" s="104"/>
      <c r="I29" s="107"/>
      <c r="J29" s="108"/>
    </row>
    <row r="30" spans="1:10" ht="33.75">
      <c r="A30" s="101" t="str">
        <f>Criteria!$A29</f>
        <v>Multimedia</v>
      </c>
      <c r="B30" s="103">
        <v>27</v>
      </c>
      <c r="C30" s="103" t="str">
        <f>Criteria!B29</f>
        <v>3.14</v>
      </c>
      <c r="D30" s="103" t="str">
        <f>Criteria!C29</f>
        <v>AA</v>
      </c>
      <c r="E30" s="104" t="str">
        <f>Criteria!D29</f>
        <v>For each time-based media, are alternative control features presented at the same level as other primary control features?</v>
      </c>
      <c r="F30" s="105" t="s">
        <v>2</v>
      </c>
      <c r="G30" s="106"/>
      <c r="H30" s="104"/>
      <c r="I30" s="107"/>
      <c r="J30" s="108"/>
    </row>
    <row r="31" spans="1:10" ht="45">
      <c r="A31" s="101" t="str">
        <f>Criteria!$A30</f>
        <v>Multimedia</v>
      </c>
      <c r="B31" s="103">
        <v>28</v>
      </c>
      <c r="C31" s="103" t="str">
        <f>Criteria!B30</f>
        <v>3.15</v>
      </c>
      <c r="D31" s="103" t="str">
        <f>Criteria!C30</f>
        <v>AA</v>
      </c>
      <c r="E31" s="104" t="str">
        <f>Criteria!D30</f>
        <v>For each feature that transmits, converts or records pre-recorded synchronised time-based media that has a captions track, at the end of the process, are the captions correctly preserved?</v>
      </c>
      <c r="F31" s="105" t="s">
        <v>2</v>
      </c>
      <c r="G31" s="106"/>
      <c r="H31" s="104"/>
      <c r="I31" s="107"/>
      <c r="J31" s="108"/>
    </row>
    <row r="32" spans="1:10" ht="56.25">
      <c r="A32" s="101" t="str">
        <f>Criteria!$A31</f>
        <v>Multimedia</v>
      </c>
      <c r="B32" s="103">
        <v>29</v>
      </c>
      <c r="C32" s="103" t="str">
        <f>Criteria!B31</f>
        <v>3.16</v>
      </c>
      <c r="D32" s="103" t="str">
        <f>Criteria!C31</f>
        <v>AA</v>
      </c>
      <c r="E32" s="104" t="str">
        <f>Criteria!D31</f>
        <v>For each feature that transmits, converts or records a time-based media pre-recorded with a synchronised audio description, at the end of the process, is the audio description correctly preserved?</v>
      </c>
      <c r="F32" s="105" t="s">
        <v>2</v>
      </c>
      <c r="G32" s="106"/>
      <c r="H32" s="104"/>
      <c r="I32" s="107"/>
      <c r="J32" s="108"/>
    </row>
    <row r="33" spans="1:10" ht="33.75">
      <c r="A33" s="101" t="str">
        <f>Criteria!$A32</f>
        <v>Multimedia</v>
      </c>
      <c r="B33" s="103">
        <v>30</v>
      </c>
      <c r="C33" s="103" t="str">
        <f>Criteria!B32</f>
        <v>3.17</v>
      </c>
      <c r="D33" s="103" t="str">
        <f>Criteria!C32</f>
        <v>AA</v>
      </c>
      <c r="E33" s="104" t="str">
        <f>Criteria!D32</f>
        <v>For each pre-recorded time-based media, is the presentation of captions controllable by the user (excluding special cases)?</v>
      </c>
      <c r="F33" s="105" t="s">
        <v>2</v>
      </c>
      <c r="G33" s="106"/>
      <c r="H33" s="104"/>
      <c r="I33" s="107"/>
      <c r="J33" s="108"/>
    </row>
    <row r="34" spans="1:10" ht="33.75">
      <c r="A34" s="101" t="str">
        <f>Criteria!$A33</f>
        <v>Multimedia</v>
      </c>
      <c r="B34" s="103">
        <v>31</v>
      </c>
      <c r="C34" s="103" t="str">
        <f>Criteria!B33</f>
        <v>3.18</v>
      </c>
      <c r="D34" s="103" t="str">
        <f>Criteria!C33</f>
        <v>AA</v>
      </c>
      <c r="E34" s="104" t="str">
        <f>Criteria!D33</f>
        <v>For each pre-recorded synchronised time-based media that has synchronised subtitles, can these be, if necessary, vocalised (excluding special cases)?</v>
      </c>
      <c r="F34" s="105" t="s">
        <v>2</v>
      </c>
      <c r="G34" s="106"/>
      <c r="H34" s="104"/>
      <c r="I34" s="107"/>
      <c r="J34" s="108"/>
    </row>
    <row r="35" spans="1:10">
      <c r="A35" s="101" t="str">
        <f>Criteria!$A34</f>
        <v>Tables</v>
      </c>
      <c r="B35" s="103">
        <v>32</v>
      </c>
      <c r="C35" s="103" t="str">
        <f>Criteria!B34</f>
        <v>4.1</v>
      </c>
      <c r="D35" s="103" t="str">
        <f>Criteria!C34</f>
        <v>A</v>
      </c>
      <c r="E35" s="104" t="str">
        <f>Criteria!D34</f>
        <v>Does each complex data table have a summary?</v>
      </c>
      <c r="F35" s="105" t="s">
        <v>2</v>
      </c>
      <c r="G35" s="106"/>
      <c r="H35" s="104"/>
      <c r="I35" s="107"/>
      <c r="J35" s="108"/>
    </row>
    <row r="36" spans="1:10" ht="22.5">
      <c r="A36" s="101" t="str">
        <f>Criteria!$A35</f>
        <v>Tables</v>
      </c>
      <c r="B36" s="103">
        <v>33</v>
      </c>
      <c r="C36" s="103" t="str">
        <f>Criteria!B35</f>
        <v>4.2</v>
      </c>
      <c r="D36" s="103" t="str">
        <f>Criteria!C35</f>
        <v>A</v>
      </c>
      <c r="E36" s="104" t="str">
        <f>Criteria!D35</f>
        <v>For each complex data table with a summary, is the summary relevant?</v>
      </c>
      <c r="F36" s="105" t="s">
        <v>2</v>
      </c>
      <c r="G36" s="106"/>
      <c r="H36" s="104"/>
      <c r="I36" s="107"/>
      <c r="J36" s="108"/>
    </row>
    <row r="37" spans="1:10">
      <c r="A37" s="101" t="str">
        <f>Criteria!$A36</f>
        <v>Tables</v>
      </c>
      <c r="B37" s="103">
        <v>34</v>
      </c>
      <c r="C37" s="103" t="str">
        <f>Criteria!B36</f>
        <v>4.3</v>
      </c>
      <c r="D37" s="103" t="str">
        <f>Criteria!C36</f>
        <v>A</v>
      </c>
      <c r="E37" s="104" t="str">
        <f>Criteria!D36</f>
        <v>Does each data table have a title?</v>
      </c>
      <c r="F37" s="105" t="s">
        <v>2</v>
      </c>
      <c r="G37" s="106"/>
      <c r="H37" s="104"/>
      <c r="I37" s="107"/>
      <c r="J37" s="108"/>
    </row>
    <row r="38" spans="1:10">
      <c r="A38" s="101" t="str">
        <f>Criteria!$A37</f>
        <v>Tables</v>
      </c>
      <c r="B38" s="103">
        <v>35</v>
      </c>
      <c r="C38" s="103" t="str">
        <f>Criteria!B37</f>
        <v>4.4</v>
      </c>
      <c r="D38" s="103" t="str">
        <f>Criteria!C37</f>
        <v>A</v>
      </c>
      <c r="E38" s="104" t="str">
        <f>Criteria!D37</f>
        <v>For each data table with a title, is the title relevant?</v>
      </c>
      <c r="F38" s="105" t="s">
        <v>2</v>
      </c>
      <c r="G38" s="106"/>
      <c r="H38" s="104"/>
      <c r="I38" s="107"/>
      <c r="J38" s="108"/>
    </row>
    <row r="39" spans="1:10" ht="22.5">
      <c r="A39" s="101" t="str">
        <f>Criteria!$A38</f>
        <v>Tables</v>
      </c>
      <c r="B39" s="103">
        <v>36</v>
      </c>
      <c r="C39" s="103" t="str">
        <f>Criteria!B38</f>
        <v>4.5</v>
      </c>
      <c r="D39" s="103" t="str">
        <f>Criteria!C38</f>
        <v>A</v>
      </c>
      <c r="E39" s="104" t="str">
        <f>Criteria!D38</f>
        <v>For each data table, are the row and column headings correctly linked to the data cells?</v>
      </c>
      <c r="F39" s="105" t="s">
        <v>2</v>
      </c>
      <c r="G39" s="106"/>
      <c r="H39" s="104"/>
      <c r="I39" s="107"/>
      <c r="J39" s="108"/>
    </row>
    <row r="40" spans="1:10" ht="33.75">
      <c r="A40" s="101" t="str">
        <f>Criteria!$A39</f>
        <v>Interactive components</v>
      </c>
      <c r="B40" s="103">
        <v>37</v>
      </c>
      <c r="C40" s="103" t="str">
        <f>Criteria!B39</f>
        <v>5.1</v>
      </c>
      <c r="D40" s="103" t="str">
        <f>Criteria!C39</f>
        <v>A</v>
      </c>
      <c r="E40" s="104" t="str">
        <f>Criteria!D39</f>
        <v>Is each user interface component, if necessary, compatible with assistive technologies (excluding special cases)?</v>
      </c>
      <c r="F40" s="105" t="s">
        <v>2</v>
      </c>
      <c r="G40" s="106"/>
      <c r="H40" s="104"/>
      <c r="I40" s="107"/>
      <c r="J40" s="108"/>
    </row>
    <row r="41" spans="1:10" ht="56.25" customHeight="1">
      <c r="A41" s="101" t="str">
        <f>Criteria!$A40</f>
        <v>Interactive components</v>
      </c>
      <c r="B41" s="103">
        <v>38</v>
      </c>
      <c r="C41" s="103" t="str">
        <f>Criteria!B40</f>
        <v>5.2</v>
      </c>
      <c r="D41" s="103" t="str">
        <f>Criteria!C40</f>
        <v>A</v>
      </c>
      <c r="E41" s="104" t="str">
        <f>Criteria!D40</f>
        <v>Is every user interface component accessible and operable by keyboard and any pointing device (excluding special cases)?</v>
      </c>
      <c r="F41" s="105" t="s">
        <v>2</v>
      </c>
      <c r="G41" s="106"/>
      <c r="H41" s="104"/>
      <c r="I41" s="107"/>
      <c r="J41" s="108"/>
    </row>
    <row r="42" spans="1:10" ht="22.5">
      <c r="A42" s="101" t="str">
        <f>Criteria!$A41</f>
        <v>Interactive components</v>
      </c>
      <c r="B42" s="103">
        <v>39</v>
      </c>
      <c r="C42" s="103" t="str">
        <f>Criteria!B41</f>
        <v>5.3</v>
      </c>
      <c r="D42" s="103" t="str">
        <f>Criteria!C41</f>
        <v>A</v>
      </c>
      <c r="E42" s="104" t="str">
        <f>Criteria!D41</f>
        <v>Does each context change meet one of these conditions?</v>
      </c>
      <c r="F42" s="105" t="s">
        <v>2</v>
      </c>
      <c r="G42" s="106"/>
      <c r="H42" s="104"/>
      <c r="I42" s="107"/>
      <c r="J42" s="108"/>
    </row>
    <row r="43" spans="1:10" ht="22.5">
      <c r="A43" s="101" t="str">
        <f>Criteria!$A42</f>
        <v>Interactive components</v>
      </c>
      <c r="B43" s="103">
        <v>40</v>
      </c>
      <c r="C43" s="103" t="str">
        <f>Criteria!B42</f>
        <v>5.4</v>
      </c>
      <c r="D43" s="103" t="str">
        <f>Criteria!C42</f>
        <v>AA</v>
      </c>
      <c r="E43" s="104" t="str">
        <f>Criteria!D42</f>
        <v>On each screen, are the status messages correctly rendered by assistive technologies?</v>
      </c>
      <c r="F43" s="105" t="s">
        <v>2</v>
      </c>
      <c r="G43" s="106"/>
      <c r="H43" s="104"/>
      <c r="I43" s="109"/>
      <c r="J43" s="108"/>
    </row>
    <row r="44" spans="1:10" ht="22.5">
      <c r="A44" s="101" t="str">
        <f>Criteria!$A43</f>
        <v>Interactive components</v>
      </c>
      <c r="B44" s="103">
        <v>41</v>
      </c>
      <c r="C44" s="103" t="str">
        <f>Criteria!B43</f>
        <v>5.5</v>
      </c>
      <c r="D44" s="103" t="str">
        <f>Criteria!C43</f>
        <v>A</v>
      </c>
      <c r="E44" s="104" t="str">
        <f>Criteria!D43</f>
        <v>Is each state of a toggle control presented to the user perceptible?</v>
      </c>
      <c r="F44" s="105" t="s">
        <v>2</v>
      </c>
      <c r="G44" s="106"/>
      <c r="H44" s="104"/>
      <c r="I44" s="107"/>
      <c r="J44" s="108"/>
    </row>
    <row r="45" spans="1:10" ht="22.5">
      <c r="A45" s="101" t="str">
        <f>Criteria!$A44</f>
        <v>Mandatory elements</v>
      </c>
      <c r="B45" s="103">
        <v>42</v>
      </c>
      <c r="C45" s="103" t="str">
        <f>Criteria!B44</f>
        <v>6.1</v>
      </c>
      <c r="D45" s="103" t="str">
        <f>Criteria!C44</f>
        <v>A</v>
      </c>
      <c r="E45" s="104" t="str">
        <f>Criteria!D44</f>
        <v>On each screen, are texts rendered by assistive technologies in the main language of the screen?</v>
      </c>
      <c r="F45" s="105" t="s">
        <v>2</v>
      </c>
      <c r="G45" s="106"/>
      <c r="H45" s="104"/>
      <c r="I45" s="107"/>
      <c r="J45" s="108"/>
    </row>
    <row r="46" spans="1:10" ht="33.75">
      <c r="A46" s="101" t="str">
        <f>Criteria!$A45</f>
        <v>Mandatory elements</v>
      </c>
      <c r="B46" s="103">
        <v>43</v>
      </c>
      <c r="C46" s="103" t="str">
        <f>Criteria!B45</f>
        <v>6.2</v>
      </c>
      <c r="D46" s="103" t="str">
        <f>Criteria!C45</f>
        <v>A</v>
      </c>
      <c r="E46" s="104" t="str">
        <f>Criteria!D45</f>
        <v>On each screen, interface elements must not be used only for layout purposes. Is this rule respected?</v>
      </c>
      <c r="F46" s="105" t="s">
        <v>2</v>
      </c>
      <c r="G46" s="106"/>
      <c r="H46" s="104"/>
      <c r="I46" s="107"/>
      <c r="J46" s="108"/>
    </row>
    <row r="47" spans="1:10" ht="22.5">
      <c r="A47" s="101" t="str">
        <f>Criteria!$A46</f>
        <v>Information structure</v>
      </c>
      <c r="B47" s="103">
        <v>44</v>
      </c>
      <c r="C47" s="103" t="str">
        <f>Criteria!B46</f>
        <v>7.1</v>
      </c>
      <c r="D47" s="103" t="str">
        <f>Criteria!C46</f>
        <v>A</v>
      </c>
      <c r="E47" s="104" t="str">
        <f>Criteria!D46</f>
        <v>On each screen, is the information structured by the appropriate use of headings?</v>
      </c>
      <c r="F47" s="105" t="s">
        <v>2</v>
      </c>
      <c r="G47" s="106"/>
      <c r="H47" s="104"/>
      <c r="I47" s="107"/>
      <c r="J47" s="108"/>
    </row>
    <row r="48" spans="1:10" ht="22.5">
      <c r="A48" s="101" t="str">
        <f>Criteria!$A47</f>
        <v>Information structure</v>
      </c>
      <c r="B48" s="103">
        <v>45</v>
      </c>
      <c r="C48" s="103" t="str">
        <f>Criteria!B47</f>
        <v>7.2</v>
      </c>
      <c r="D48" s="103" t="str">
        <f>Criteria!C47</f>
        <v>A</v>
      </c>
      <c r="E48" s="104" t="str">
        <f>Criteria!D47</f>
        <v>On each screen, is each list correctly structured?</v>
      </c>
      <c r="F48" s="105" t="s">
        <v>2</v>
      </c>
      <c r="G48" s="106"/>
      <c r="H48" s="104"/>
      <c r="I48" s="107"/>
      <c r="J48" s="108"/>
    </row>
    <row r="49" spans="1:10" ht="55.35" customHeight="1">
      <c r="A49" s="101" t="str">
        <f>Criteria!$A48</f>
        <v>Presentation</v>
      </c>
      <c r="B49" s="103">
        <v>46</v>
      </c>
      <c r="C49" s="103" t="str">
        <f>Criteria!B48</f>
        <v>8.1</v>
      </c>
      <c r="D49" s="103" t="str">
        <f>Criteria!C48</f>
        <v>A</v>
      </c>
      <c r="E49" s="104" t="str">
        <f>Criteria!D48</f>
        <v>On each screen, is the visible content carrying information accessible to assistive technologies?</v>
      </c>
      <c r="F49" s="105" t="s">
        <v>2</v>
      </c>
      <c r="G49" s="106"/>
      <c r="H49" s="104"/>
      <c r="I49" s="107"/>
      <c r="J49" s="108"/>
    </row>
    <row r="50" spans="1:10" ht="55.35" customHeight="1">
      <c r="A50" s="101" t="str">
        <f>Criteria!$A49</f>
        <v>Presentation</v>
      </c>
      <c r="B50" s="103">
        <v>47</v>
      </c>
      <c r="C50" s="103" t="str">
        <f>Criteria!B49</f>
        <v>8.2</v>
      </c>
      <c r="D50" s="103" t="str">
        <f>Criteria!C49</f>
        <v>AA</v>
      </c>
      <c r="E50" s="104" t="str">
        <f>Criteria!D49</f>
        <v>On each screen, can the user increase the font size by at least 200% (excluding special cases)?</v>
      </c>
      <c r="F50" s="105" t="s">
        <v>2</v>
      </c>
      <c r="G50" s="106"/>
      <c r="H50" s="104"/>
      <c r="I50" s="107"/>
      <c r="J50" s="108"/>
    </row>
    <row r="51" spans="1:10" ht="55.35" customHeight="1">
      <c r="A51" s="101" t="str">
        <f>Criteria!$A50</f>
        <v>Presentation</v>
      </c>
      <c r="B51" s="103">
        <v>48</v>
      </c>
      <c r="C51" s="103" t="str">
        <f>Criteria!B50</f>
        <v>8.3</v>
      </c>
      <c r="D51" s="103" t="str">
        <f>Criteria!C50</f>
        <v>A</v>
      </c>
      <c r="E51" s="104" t="str">
        <f>Criteria!D50</f>
        <v>On each screen, does each component in a text environment whose nature is not obvious have a contrast ratio greater than or equal to 3:1 in relation to the surrounding text?</v>
      </c>
      <c r="F51" s="105" t="s">
        <v>2</v>
      </c>
      <c r="G51" s="106"/>
      <c r="H51" s="104"/>
      <c r="I51" s="107"/>
      <c r="J51" s="108"/>
    </row>
    <row r="52" spans="1:10" ht="45">
      <c r="A52" s="101" t="str">
        <f>Criteria!$A51</f>
        <v>Presentation</v>
      </c>
      <c r="B52" s="103">
        <v>49</v>
      </c>
      <c r="C52" s="103" t="str">
        <f>Criteria!B51</f>
        <v>8.4</v>
      </c>
      <c r="D52" s="103" t="str">
        <f>Criteria!C51</f>
        <v>A</v>
      </c>
      <c r="E52" s="104" t="str">
        <f>Criteria!D51</f>
        <v>On each screen, for each component in a text environment whose nature is not obvious, is there an indication other than colour to indicate when focused and hovered with the mouse?</v>
      </c>
      <c r="F52" s="105" t="s">
        <v>2</v>
      </c>
      <c r="G52" s="106"/>
      <c r="H52" s="104"/>
      <c r="I52" s="107"/>
      <c r="J52" s="108"/>
    </row>
    <row r="53" spans="1:10" ht="55.35" customHeight="1">
      <c r="A53" s="101" t="str">
        <f>Criteria!$A52</f>
        <v>Presentation</v>
      </c>
      <c r="B53" s="103">
        <v>50</v>
      </c>
      <c r="C53" s="103" t="str">
        <f>Criteria!B52</f>
        <v>8.5</v>
      </c>
      <c r="D53" s="103" t="str">
        <f>Criteria!C52</f>
        <v>A</v>
      </c>
      <c r="E53" s="104" t="str">
        <f>Criteria!D52</f>
        <v>On each screen, for each element receiving the focus, is the focus visible?</v>
      </c>
      <c r="F53" s="105" t="s">
        <v>2</v>
      </c>
      <c r="G53" s="106"/>
      <c r="H53" s="104"/>
      <c r="I53" s="107"/>
      <c r="J53" s="108"/>
    </row>
    <row r="54" spans="1:10" ht="55.35" customHeight="1">
      <c r="A54" s="101" t="str">
        <f>Criteria!$A53</f>
        <v>Presentation</v>
      </c>
      <c r="B54" s="103">
        <v>51</v>
      </c>
      <c r="C54" s="103" t="str">
        <f>Criteria!B53</f>
        <v>8.6</v>
      </c>
      <c r="D54" s="103" t="str">
        <f>Criteria!C53</f>
        <v>A</v>
      </c>
      <c r="E54" s="104" t="str">
        <f>Criteria!D53</f>
        <v>On each screen, information must not be conveyed solely by shape, size or location. Is this rule respected?</v>
      </c>
      <c r="F54" s="105" t="s">
        <v>2</v>
      </c>
      <c r="G54" s="106"/>
      <c r="H54" s="104"/>
      <c r="I54" s="107"/>
      <c r="J54" s="108"/>
    </row>
    <row r="55" spans="1:10" ht="55.35" customHeight="1">
      <c r="A55" s="101" t="str">
        <f>Criteria!$A54</f>
        <v>Presentation</v>
      </c>
      <c r="B55" s="103">
        <v>52</v>
      </c>
      <c r="C55" s="103" t="str">
        <f>Criteria!B54</f>
        <v>8.7</v>
      </c>
      <c r="D55" s="103" t="str">
        <f>Criteria!C54</f>
        <v>AA</v>
      </c>
      <c r="E55" s="104" t="str">
        <f>Criteria!D54</f>
        <v>On each screen, is the additional content that appears when the focus is set or when a user interface component is hovered over controllable by the user (excluding special cases)?</v>
      </c>
      <c r="F55" s="105" t="s">
        <v>2</v>
      </c>
      <c r="G55" s="106"/>
      <c r="H55" s="104"/>
      <c r="I55" s="107"/>
      <c r="J55" s="108"/>
    </row>
    <row r="56" spans="1:10" ht="55.35" customHeight="1">
      <c r="A56" s="101" t="str">
        <f>Criteria!$A55</f>
        <v>Forms</v>
      </c>
      <c r="B56" s="103">
        <v>53</v>
      </c>
      <c r="C56" s="103" t="str">
        <f>Criteria!B55</f>
        <v>9.1</v>
      </c>
      <c r="D56" s="103" t="str">
        <f>Criteria!C55</f>
        <v>A</v>
      </c>
      <c r="E56" s="104" t="str">
        <f>Criteria!D55</f>
        <v>Does each form field have a visible label?</v>
      </c>
      <c r="F56" s="105" t="s">
        <v>2</v>
      </c>
      <c r="G56" s="106"/>
      <c r="H56" s="104"/>
      <c r="I56" s="107"/>
      <c r="J56" s="108"/>
    </row>
    <row r="57" spans="1:10" ht="55.35" customHeight="1">
      <c r="A57" s="101" t="str">
        <f>Criteria!$A56</f>
        <v>Forms</v>
      </c>
      <c r="B57" s="103">
        <v>54</v>
      </c>
      <c r="C57" s="103" t="str">
        <f>Criteria!B56</f>
        <v>9.2</v>
      </c>
      <c r="D57" s="103" t="str">
        <f>Criteria!C56</f>
        <v>A</v>
      </c>
      <c r="E57" s="104" t="str">
        <f>Criteria!D56</f>
        <v>Does each form field have a label that is accessible to assistive technologies?</v>
      </c>
      <c r="F57" s="105" t="s">
        <v>2</v>
      </c>
      <c r="G57" s="106"/>
      <c r="H57" s="104"/>
      <c r="I57" s="107"/>
      <c r="J57" s="108"/>
    </row>
    <row r="58" spans="1:10">
      <c r="A58" s="101" t="str">
        <f>Criteria!$A57</f>
        <v>Forms</v>
      </c>
      <c r="B58" s="103">
        <v>55</v>
      </c>
      <c r="C58" s="103" t="str">
        <f>Criteria!B57</f>
        <v>9.3</v>
      </c>
      <c r="D58" s="103" t="str">
        <f>Criteria!C57</f>
        <v>A</v>
      </c>
      <c r="E58" s="104" t="str">
        <f>Criteria!D57</f>
        <v>Is each label associated with a form field relevant?</v>
      </c>
      <c r="F58" s="105" t="s">
        <v>2</v>
      </c>
      <c r="G58" s="106"/>
      <c r="H58" s="104"/>
      <c r="I58" s="107"/>
      <c r="J58" s="108"/>
    </row>
    <row r="59" spans="1:10" ht="22.5">
      <c r="A59" s="101" t="str">
        <f>Criteria!$A58</f>
        <v>Forms</v>
      </c>
      <c r="B59" s="103">
        <v>56</v>
      </c>
      <c r="C59" s="103" t="str">
        <f>Criteria!B58</f>
        <v>9.4</v>
      </c>
      <c r="D59" s="103" t="str">
        <f>Criteria!C58</f>
        <v>A</v>
      </c>
      <c r="E59" s="104" t="str">
        <f>Criteria!D58</f>
        <v>Are each field label and its associated field located next to each other?</v>
      </c>
      <c r="F59" s="105" t="s">
        <v>2</v>
      </c>
      <c r="G59" s="106"/>
      <c r="H59" s="104"/>
      <c r="I59" s="107"/>
      <c r="J59" s="108"/>
    </row>
    <row r="60" spans="1:10" ht="55.35" customHeight="1">
      <c r="A60" s="101" t="str">
        <f>Criteria!$A59</f>
        <v>Forms</v>
      </c>
      <c r="B60" s="103">
        <v>57</v>
      </c>
      <c r="C60" s="103" t="str">
        <f>Criteria!B59</f>
        <v>9.5</v>
      </c>
      <c r="D60" s="103" t="str">
        <f>Criteria!C59</f>
        <v>A</v>
      </c>
      <c r="E60" s="104" t="str">
        <f>Criteria!D59</f>
        <v>In each form, is the label of each button relevant?</v>
      </c>
      <c r="F60" s="105" t="s">
        <v>2</v>
      </c>
      <c r="G60" s="106"/>
      <c r="H60" s="104"/>
      <c r="I60" s="107"/>
      <c r="J60" s="108"/>
    </row>
    <row r="61" spans="1:10" ht="55.35" customHeight="1">
      <c r="A61" s="101" t="str">
        <f>Criteria!$A60</f>
        <v>Forms</v>
      </c>
      <c r="B61" s="103">
        <v>58</v>
      </c>
      <c r="C61" s="103" t="str">
        <f>Criteria!B60</f>
        <v>9.6</v>
      </c>
      <c r="D61" s="103" t="str">
        <f>Criteria!C60</f>
        <v>A</v>
      </c>
      <c r="E61" s="104" t="str">
        <f>Criteria!D60</f>
        <v>In each form, are the related form controls identified, if necessary?</v>
      </c>
      <c r="F61" s="105" t="s">
        <v>2</v>
      </c>
      <c r="G61" s="106"/>
      <c r="H61" s="104"/>
      <c r="I61" s="107"/>
      <c r="J61" s="108"/>
    </row>
    <row r="62" spans="1:10" ht="22.5">
      <c r="A62" s="101" t="str">
        <f>Criteria!$A61</f>
        <v>Forms</v>
      </c>
      <c r="B62" s="103">
        <v>59</v>
      </c>
      <c r="C62" s="103" t="str">
        <f>Criteria!B61</f>
        <v>9.7</v>
      </c>
      <c r="D62" s="103" t="str">
        <f>Criteria!C61</f>
        <v>A</v>
      </c>
      <c r="E62" s="104" t="str">
        <f>Criteria!D61</f>
        <v>Are the mandatory form fields correctly identified (excluding special cases)?</v>
      </c>
      <c r="F62" s="105" t="s">
        <v>2</v>
      </c>
      <c r="G62" s="106"/>
      <c r="H62" s="104"/>
      <c r="I62" s="107"/>
      <c r="J62" s="108"/>
    </row>
    <row r="63" spans="1:10" ht="22.5">
      <c r="A63" s="101" t="str">
        <f>Criteria!$A62</f>
        <v>Forms</v>
      </c>
      <c r="B63" s="103">
        <v>60</v>
      </c>
      <c r="C63" s="103" t="str">
        <f>Criteria!B62</f>
        <v>9.8</v>
      </c>
      <c r="D63" s="103" t="str">
        <f>Criteria!C62</f>
        <v>A</v>
      </c>
      <c r="E63" s="104" t="str">
        <f>Criteria!D62</f>
        <v>For each mandatory form field, is the expected data type and/or format available?</v>
      </c>
      <c r="F63" s="105" t="s">
        <v>2</v>
      </c>
      <c r="G63" s="106"/>
      <c r="H63" s="104"/>
      <c r="I63" s="107"/>
      <c r="J63" s="108"/>
    </row>
    <row r="64" spans="1:10">
      <c r="A64" s="101" t="str">
        <f>Criteria!$A63</f>
        <v>Forms</v>
      </c>
      <c r="B64" s="103">
        <v>61</v>
      </c>
      <c r="C64" s="103" t="str">
        <f>Criteria!B63</f>
        <v>9.9</v>
      </c>
      <c r="D64" s="103" t="str">
        <f>Criteria!C63</f>
        <v>A</v>
      </c>
      <c r="E64" s="104" t="str">
        <f>Criteria!D63</f>
        <v>In each form, are input errors accessible?</v>
      </c>
      <c r="F64" s="105" t="s">
        <v>2</v>
      </c>
      <c r="G64" s="106"/>
      <c r="H64" s="104"/>
      <c r="I64" s="107"/>
      <c r="J64" s="108"/>
    </row>
    <row r="65" spans="1:10" ht="33.75">
      <c r="A65" s="101" t="str">
        <f>Criteria!$A64</f>
        <v>Forms</v>
      </c>
      <c r="B65" s="103">
        <v>62</v>
      </c>
      <c r="C65" s="103" t="str">
        <f>Criteria!B64</f>
        <v>9.10</v>
      </c>
      <c r="D65" s="103" t="str">
        <f>Criteria!C64</f>
        <v>AA</v>
      </c>
      <c r="E65" s="104" t="str">
        <f>Criteria!D64</f>
        <v>In each form, is the error management accompanied, if necessary, by suggestions of expected data types, formats or values?</v>
      </c>
      <c r="F65" s="105" t="s">
        <v>2</v>
      </c>
      <c r="G65" s="106"/>
      <c r="H65" s="104"/>
      <c r="I65" s="107"/>
      <c r="J65" s="108"/>
    </row>
    <row r="66" spans="1:10" ht="55.35" customHeight="1">
      <c r="A66" s="101" t="str">
        <f>Criteria!$A65</f>
        <v>Forms</v>
      </c>
      <c r="B66" s="103">
        <v>63</v>
      </c>
      <c r="C66" s="103" t="str">
        <f>Criteria!B65</f>
        <v>9.11</v>
      </c>
      <c r="D66" s="103" t="str">
        <f>Criteria!C65</f>
        <v>AA</v>
      </c>
      <c r="E66" s="104" t="str">
        <f>Criteria!D65</f>
        <v>For each form that modifies or deletes data, or transmits answers to a test or examination, or whose validation has financial or legal consequences, can the data entered be modified, updated or rendered by the user?</v>
      </c>
      <c r="F66" s="105" t="s">
        <v>2</v>
      </c>
      <c r="G66" s="106"/>
      <c r="H66" s="104"/>
      <c r="I66" s="107"/>
      <c r="J66" s="108"/>
    </row>
    <row r="67" spans="1:10" ht="55.35" customHeight="1">
      <c r="A67" s="101" t="str">
        <f>Criteria!$A66</f>
        <v>Forms</v>
      </c>
      <c r="B67" s="103">
        <v>64</v>
      </c>
      <c r="C67" s="103" t="str">
        <f>Criteria!B66</f>
        <v>9.12</v>
      </c>
      <c r="D67" s="103" t="str">
        <f>Criteria!C66</f>
        <v>AA</v>
      </c>
      <c r="E67" s="104" t="str">
        <f>Criteria!D66</f>
        <v>For each field that expects personal user data, is input facilitated?</v>
      </c>
      <c r="F67" s="105" t="s">
        <v>2</v>
      </c>
      <c r="G67" s="106"/>
      <c r="H67" s="104"/>
      <c r="I67" s="107"/>
      <c r="J67" s="108"/>
    </row>
    <row r="68" spans="1:10" ht="55.35" customHeight="1">
      <c r="A68" s="101" t="str">
        <f>Criteria!$A67</f>
        <v>Navigation</v>
      </c>
      <c r="B68" s="103">
        <v>65</v>
      </c>
      <c r="C68" s="103" t="str">
        <f>Criteria!B67</f>
        <v>10.1</v>
      </c>
      <c r="D68" s="103" t="str">
        <f>Criteria!C67</f>
        <v>A</v>
      </c>
      <c r="E68" s="104" t="str">
        <f>Criteria!D67</f>
        <v>On each screen, is the navigation sequence consistent?</v>
      </c>
      <c r="F68" s="105" t="s">
        <v>2</v>
      </c>
      <c r="G68" s="106"/>
      <c r="H68" s="104"/>
      <c r="I68" s="107"/>
      <c r="J68" s="108"/>
    </row>
    <row r="69" spans="1:10" ht="22.5">
      <c r="A69" s="101" t="str">
        <f>Criteria!$A68</f>
        <v>Navigation</v>
      </c>
      <c r="B69" s="103">
        <v>66</v>
      </c>
      <c r="C69" s="103" t="str">
        <f>Criteria!B68</f>
        <v>10.2</v>
      </c>
      <c r="D69" s="103" t="str">
        <f>Criteria!C68</f>
        <v>A</v>
      </c>
      <c r="E69" s="104" t="str">
        <f>Criteria!D68</f>
        <v>On each screen, is the reading sequence by assistive technologies consistent?</v>
      </c>
      <c r="F69" s="105" t="s">
        <v>2</v>
      </c>
      <c r="G69" s="106"/>
      <c r="H69" s="104"/>
      <c r="I69" s="107"/>
      <c r="J69" s="108"/>
    </row>
    <row r="70" spans="1:10" ht="76.5" customHeight="1">
      <c r="A70" s="101" t="str">
        <f>Criteria!$A69</f>
        <v>Navigation</v>
      </c>
      <c r="B70" s="103">
        <v>67</v>
      </c>
      <c r="C70" s="103" t="str">
        <f>Criteria!B69</f>
        <v>10.3</v>
      </c>
      <c r="D70" s="103" t="str">
        <f>Criteria!C69</f>
        <v>A</v>
      </c>
      <c r="E70" s="104" t="str">
        <f>Criteria!D69</f>
        <v>On each screen, the navigation must not contain any keyboard traps. Is this rule respected?</v>
      </c>
      <c r="F70" s="105" t="s">
        <v>2</v>
      </c>
      <c r="G70" s="106"/>
      <c r="H70" s="104"/>
      <c r="I70" s="107"/>
      <c r="J70" s="108"/>
    </row>
    <row r="71" spans="1:10" ht="33.75">
      <c r="A71" s="101" t="str">
        <f>Criteria!$A70</f>
        <v>Navigation</v>
      </c>
      <c r="B71" s="103">
        <v>68</v>
      </c>
      <c r="C71" s="103" t="str">
        <f>Criteria!B70</f>
        <v>10.4</v>
      </c>
      <c r="D71" s="103" t="str">
        <f>Criteria!C70</f>
        <v>A</v>
      </c>
      <c r="E71" s="104" t="str">
        <f>Criteria!D70</f>
        <v>On each screen, are keyboard shortcuts using only one key (upper or lower case letter, punctuation, number or symbol) controllable by the user?</v>
      </c>
      <c r="F71" s="105" t="s">
        <v>2</v>
      </c>
      <c r="G71" s="106"/>
      <c r="H71" s="104"/>
      <c r="I71" s="107"/>
      <c r="J71" s="108"/>
    </row>
    <row r="72" spans="1:10" ht="33.75">
      <c r="A72" s="101" t="str">
        <f>Criteria!$A71</f>
        <v>Consultation</v>
      </c>
      <c r="B72" s="103">
        <v>69</v>
      </c>
      <c r="C72" s="103" t="str">
        <f>Criteria!B71</f>
        <v>11.1</v>
      </c>
      <c r="D72" s="103" t="str">
        <f>Criteria!C71</f>
        <v>A</v>
      </c>
      <c r="E72" s="104" t="str">
        <f>Criteria!D71</f>
        <v>For each screen, does the user have control over each time limit modifying content (excluding special cases)?</v>
      </c>
      <c r="F72" s="105" t="s">
        <v>2</v>
      </c>
      <c r="G72" s="106"/>
      <c r="H72" s="104"/>
      <c r="I72" s="107"/>
      <c r="J72" s="108"/>
    </row>
    <row r="73" spans="1:10" ht="55.35" customHeight="1">
      <c r="A73" s="101" t="str">
        <f>Criteria!$A72</f>
        <v>Consultation</v>
      </c>
      <c r="B73" s="103">
        <v>70</v>
      </c>
      <c r="C73" s="103" t="str">
        <f>Criteria!B72</f>
        <v>11.2</v>
      </c>
      <c r="D73" s="103" t="str">
        <f>Criteria!C72</f>
        <v>A</v>
      </c>
      <c r="E73" s="104" t="str">
        <f>Criteria!D72</f>
        <v>For each screen, can each process limiting the time of a session be stopped or deleted (excluding special cases)?</v>
      </c>
      <c r="F73" s="105" t="s">
        <v>2</v>
      </c>
      <c r="G73" s="106"/>
      <c r="H73" s="104"/>
      <c r="I73" s="107"/>
      <c r="J73" s="108"/>
    </row>
    <row r="74" spans="1:10" ht="55.35" customHeight="1">
      <c r="A74" s="101" t="str">
        <f>Criteria!$A73</f>
        <v>Consultation</v>
      </c>
      <c r="B74" s="103">
        <v>71</v>
      </c>
      <c r="C74" s="103" t="str">
        <f>Criteria!B73</f>
        <v>11.3</v>
      </c>
      <c r="D74" s="103" t="str">
        <f>Criteria!C73</f>
        <v>A</v>
      </c>
      <c r="E74" s="104" t="str">
        <f>Criteria!D73</f>
        <v>On each screen, does each office document available for download have, if necessary, an accessible version (excluding special cases)?</v>
      </c>
      <c r="F74" s="105" t="s">
        <v>2</v>
      </c>
      <c r="G74" s="106"/>
      <c r="H74" s="104"/>
      <c r="I74" s="107"/>
      <c r="J74" s="108"/>
    </row>
    <row r="75" spans="1:10" ht="55.35" customHeight="1">
      <c r="A75" s="101" t="str">
        <f>Criteria!$A74</f>
        <v>Consultation</v>
      </c>
      <c r="B75" s="103">
        <v>72</v>
      </c>
      <c r="C75" s="103" t="str">
        <f>Criteria!B74</f>
        <v>11.4</v>
      </c>
      <c r="D75" s="103" t="str">
        <f>Criteria!C74</f>
        <v>A</v>
      </c>
      <c r="E75" s="104" t="str">
        <f>Criteria!D74</f>
        <v>For each office document with an accessible version, does this version offer the same information (excluding special cases)?</v>
      </c>
      <c r="F75" s="105" t="s">
        <v>2</v>
      </c>
      <c r="G75" s="106"/>
      <c r="H75" s="104"/>
      <c r="I75" s="107"/>
      <c r="J75" s="108"/>
    </row>
    <row r="76" spans="1:10" ht="55.35" customHeight="1">
      <c r="A76" s="101" t="str">
        <f>Criteria!$A75</f>
        <v>Consultation</v>
      </c>
      <c r="B76" s="103">
        <v>73</v>
      </c>
      <c r="C76" s="103" t="str">
        <f>Criteria!B75</f>
        <v>11.5</v>
      </c>
      <c r="D76" s="103" t="str">
        <f>Criteria!C75</f>
        <v>A</v>
      </c>
      <c r="E76" s="104" t="str">
        <f>Criteria!D75</f>
        <v>On each screen, does each cryptic content (ASCII art, emoticon, cryptic syntax) have an alternative?</v>
      </c>
      <c r="F76" s="105" t="s">
        <v>2</v>
      </c>
      <c r="G76" s="106"/>
      <c r="H76" s="104"/>
      <c r="I76" s="107"/>
      <c r="J76" s="108"/>
    </row>
    <row r="77" spans="1:10" ht="33.75">
      <c r="A77" s="101" t="str">
        <f>Criteria!$A76</f>
        <v>Consultation</v>
      </c>
      <c r="B77" s="103">
        <v>74</v>
      </c>
      <c r="C77" s="103" t="str">
        <f>Criteria!B76</f>
        <v>11.6</v>
      </c>
      <c r="D77" s="103" t="str">
        <f>Criteria!C76</f>
        <v>A</v>
      </c>
      <c r="E77" s="104" t="str">
        <f>Criteria!D76</f>
        <v>On each screen, for each cryptic content (ASCII art, emoticon, cryptic syntax) having an alternative, is this alternative relevant?</v>
      </c>
      <c r="F77" s="105" t="s">
        <v>2</v>
      </c>
      <c r="G77" s="106"/>
      <c r="H77" s="104"/>
      <c r="I77" s="107"/>
      <c r="J77" s="108"/>
    </row>
    <row r="78" spans="1:10" ht="22.5">
      <c r="A78" s="101" t="str">
        <f>Criteria!$A77</f>
        <v>Consultation</v>
      </c>
      <c r="B78" s="103">
        <v>75</v>
      </c>
      <c r="C78" s="103" t="str">
        <f>Criteria!B77</f>
        <v>11.7</v>
      </c>
      <c r="D78" s="103" t="str">
        <f>Criteria!C77</f>
        <v>A</v>
      </c>
      <c r="E78" s="104" t="str">
        <f>Criteria!D77</f>
        <v>On each screen, are sudden change in brightness or blinking effects used correctly?</v>
      </c>
      <c r="F78" s="105" t="s">
        <v>2</v>
      </c>
      <c r="G78" s="106"/>
      <c r="H78" s="104"/>
      <c r="I78" s="107"/>
      <c r="J78" s="108"/>
    </row>
    <row r="79" spans="1:10" ht="55.35" customHeight="1">
      <c r="A79" s="101" t="str">
        <f>Criteria!$A78</f>
        <v>Consultation</v>
      </c>
      <c r="B79" s="103">
        <v>76</v>
      </c>
      <c r="C79" s="103" t="str">
        <f>Criteria!B78</f>
        <v>11.8</v>
      </c>
      <c r="D79" s="103" t="str">
        <f>Criteria!C78</f>
        <v>A</v>
      </c>
      <c r="E79" s="104" t="str">
        <f>Criteria!D78</f>
        <v>On each screen, is each moving or blinking content controllable by the user?</v>
      </c>
      <c r="F79" s="105" t="s">
        <v>2</v>
      </c>
      <c r="G79" s="106"/>
      <c r="H79" s="104"/>
      <c r="I79" s="107"/>
      <c r="J79" s="108"/>
    </row>
    <row r="80" spans="1:10" ht="55.35" customHeight="1">
      <c r="A80" s="101" t="str">
        <f>Criteria!$A79</f>
        <v>Consultation</v>
      </c>
      <c r="B80" s="103">
        <v>77</v>
      </c>
      <c r="C80" s="103" t="str">
        <f>Criteria!B79</f>
        <v>11.9</v>
      </c>
      <c r="D80" s="103" t="str">
        <f>Criteria!C79</f>
        <v>AA</v>
      </c>
      <c r="E80" s="104" t="str">
        <f>Criteria!D79</f>
        <v>On each screen, is the content offered viewable regardless of screen orientation (portrait or landscape) (excluding special cases)?</v>
      </c>
      <c r="F80" s="105" t="s">
        <v>2</v>
      </c>
      <c r="G80" s="106"/>
      <c r="H80" s="104"/>
      <c r="I80" s="107"/>
      <c r="J80" s="108"/>
    </row>
    <row r="81" spans="1:10" ht="55.35" customHeight="1">
      <c r="A81" s="101" t="str">
        <f>Criteria!$A80</f>
        <v>Consultation</v>
      </c>
      <c r="B81" s="103">
        <v>78</v>
      </c>
      <c r="C81" s="103" t="str">
        <f>Criteria!B80</f>
        <v>11.10</v>
      </c>
      <c r="D81" s="103" t="str">
        <f>Criteria!C80</f>
        <v>A</v>
      </c>
      <c r="E81" s="104" t="str">
        <f>Criteria!D80</f>
        <v>On each screen, are the features that can be activated using a complex gesture able to be activated using a simple gesture (excluding special cases)?</v>
      </c>
      <c r="F81" s="105" t="s">
        <v>2</v>
      </c>
      <c r="G81" s="106"/>
      <c r="H81" s="104"/>
      <c r="I81" s="107"/>
      <c r="J81" s="108"/>
    </row>
    <row r="82" spans="1:10" ht="55.35" customHeight="1">
      <c r="A82" s="101" t="str">
        <f>Criteria!$A81</f>
        <v>Consultation</v>
      </c>
      <c r="B82" s="103">
        <v>79</v>
      </c>
      <c r="C82" s="103" t="str">
        <f>Criteria!B81</f>
        <v>11.11</v>
      </c>
      <c r="D82" s="103" t="str">
        <f>Criteria!C81</f>
        <v>A</v>
      </c>
      <c r="E82" s="104" t="str">
        <f>Criteria!D81</f>
        <v>On each screen, are the features that can be activated by performing simultaneous actions activated by means of a single action? Is this rule respected (excluding special cases)?</v>
      </c>
      <c r="F82" s="105" t="s">
        <v>2</v>
      </c>
      <c r="G82" s="106"/>
      <c r="H82" s="104"/>
      <c r="I82" s="107"/>
      <c r="J82" s="108"/>
    </row>
    <row r="83" spans="1:10" ht="55.35" customHeight="1">
      <c r="A83" s="101" t="str">
        <f>Criteria!$A82</f>
        <v>Consultation</v>
      </c>
      <c r="B83" s="103">
        <v>80</v>
      </c>
      <c r="C83" s="103" t="str">
        <f>Criteria!B82</f>
        <v>11.12</v>
      </c>
      <c r="D83" s="103" t="str">
        <f>Criteria!C82</f>
        <v>A</v>
      </c>
      <c r="E83" s="104" t="str">
        <f>Criteria!D82</f>
        <v>On each screen, can actions triggered by a pointing device on a single point on the screen be cancelled (excluding special cases)?</v>
      </c>
      <c r="F83" s="105" t="s">
        <v>2</v>
      </c>
      <c r="G83" s="106"/>
      <c r="H83" s="104"/>
      <c r="I83" s="107"/>
      <c r="J83" s="108"/>
    </row>
    <row r="84" spans="1:10" ht="55.35" customHeight="1">
      <c r="A84" s="101" t="str">
        <f>Criteria!$A83</f>
        <v>Consultation</v>
      </c>
      <c r="B84" s="103">
        <v>81</v>
      </c>
      <c r="C84" s="103" t="str">
        <f>Criteria!B83</f>
        <v>11.13</v>
      </c>
      <c r="D84" s="103" t="str">
        <f>Criteria!C83</f>
        <v>A</v>
      </c>
      <c r="E84" s="104" t="str">
        <f>Criteria!D83</f>
        <v>On each screen, can the features involving movement from or to the device be satisfied in an alternative way (excluding special cases)?</v>
      </c>
      <c r="F84" s="105" t="s">
        <v>2</v>
      </c>
      <c r="G84" s="106"/>
      <c r="H84" s="104"/>
      <c r="I84" s="107"/>
      <c r="J84" s="108"/>
    </row>
    <row r="85" spans="1:10" ht="55.35" customHeight="1">
      <c r="A85" s="101" t="str">
        <f>Criteria!$A84</f>
        <v>Consultation</v>
      </c>
      <c r="B85" s="103">
        <v>82</v>
      </c>
      <c r="C85" s="103" t="str">
        <f>Criteria!B84</f>
        <v>11.14</v>
      </c>
      <c r="D85" s="103" t="str">
        <f>Criteria!C84</f>
        <v>AA</v>
      </c>
      <c r="E85" s="104" t="str">
        <f>Criteria!D84</f>
        <v>For each document conversion feature, is the accessibility information available in the source document retained in the destination document (excluding special cases)?</v>
      </c>
      <c r="F85" s="105" t="s">
        <v>2</v>
      </c>
      <c r="G85" s="106"/>
      <c r="H85" s="104"/>
      <c r="I85" s="107"/>
      <c r="J85" s="108"/>
    </row>
    <row r="86" spans="1:10" ht="55.35" customHeight="1">
      <c r="A86" s="101" t="str">
        <f>Criteria!$A85</f>
        <v>Consultation</v>
      </c>
      <c r="B86" s="103">
        <v>83</v>
      </c>
      <c r="C86" s="103" t="str">
        <f>Criteria!B85</f>
        <v>11.15</v>
      </c>
      <c r="D86" s="103" t="str">
        <f>Criteria!C85</f>
        <v>A</v>
      </c>
      <c r="E86" s="104" t="str">
        <f>Criteria!D85</f>
        <v>Is an alternative method available for each identification or control functionality of the application that relies on the use of biological characteristics of the user?</v>
      </c>
      <c r="F86" s="105" t="s">
        <v>2</v>
      </c>
      <c r="G86" s="106"/>
      <c r="H86" s="104"/>
      <c r="I86" s="107"/>
      <c r="J86" s="108"/>
    </row>
    <row r="87" spans="1:10" ht="55.35" customHeight="1">
      <c r="A87" s="101" t="str">
        <f>Criteria!$A86</f>
        <v>Consultation</v>
      </c>
      <c r="B87" s="103">
        <v>84</v>
      </c>
      <c r="C87" s="103" t="str">
        <f>Criteria!B86</f>
        <v>11.16</v>
      </c>
      <c r="D87" s="103" t="str">
        <f>Criteria!C86</f>
        <v>A</v>
      </c>
      <c r="E87" s="104" t="str">
        <f>Criteria!D86</f>
        <v>For each application that incorporates key repeat functionality, is the repeat adjustable (excluding special cases)?</v>
      </c>
      <c r="F87" s="105" t="s">
        <v>2</v>
      </c>
      <c r="G87" s="106"/>
      <c r="H87" s="104"/>
      <c r="I87" s="107"/>
      <c r="J87" s="108"/>
    </row>
    <row r="88" spans="1:10" ht="55.35" customHeight="1">
      <c r="A88" s="101" t="str">
        <f>Criteria!$A87</f>
        <v>Documentation and accessibility features</v>
      </c>
      <c r="B88" s="103">
        <v>85</v>
      </c>
      <c r="C88" s="103" t="str">
        <f>Criteria!B87</f>
        <v>12.1</v>
      </c>
      <c r="D88" s="103" t="str">
        <f>Criteria!C87</f>
        <v>AA</v>
      </c>
      <c r="E88" s="104" t="str">
        <f>Criteria!D87</f>
        <v>Does the application documentation describe the accessibility features of the application and their use?</v>
      </c>
      <c r="F88" s="105" t="s">
        <v>2</v>
      </c>
      <c r="G88" s="106"/>
      <c r="H88" s="104"/>
      <c r="I88" s="107"/>
      <c r="J88" s="108"/>
    </row>
    <row r="89" spans="1:10" ht="55.35" customHeight="1">
      <c r="A89" s="101" t="str">
        <f>Criteria!$A88</f>
        <v>Documentation and accessibility features</v>
      </c>
      <c r="B89" s="103">
        <v>86</v>
      </c>
      <c r="C89" s="103" t="str">
        <f>Criteria!B88</f>
        <v>12.2</v>
      </c>
      <c r="D89" s="103" t="str">
        <f>Criteria!C88</f>
        <v>A</v>
      </c>
      <c r="E89" s="104" t="str">
        <f>Criteria!D88</f>
        <v>For each accessibility feature described in the documentation, the entire path that enables it to be activated meets the accessibility needs of the users who require it. Is this rule respected (excluding special cases)?</v>
      </c>
      <c r="F89" s="105" t="s">
        <v>2</v>
      </c>
      <c r="G89" s="106"/>
      <c r="H89" s="104"/>
      <c r="I89" s="107"/>
      <c r="J89" s="108"/>
    </row>
    <row r="90" spans="1:10" ht="55.35" customHeight="1">
      <c r="A90" s="101" t="str">
        <f>Criteria!$A89</f>
        <v>Documentation and accessibility features</v>
      </c>
      <c r="B90" s="103">
        <v>87</v>
      </c>
      <c r="C90" s="103" t="str">
        <f>Criteria!B89</f>
        <v>12.3</v>
      </c>
      <c r="D90" s="103" t="str">
        <f>Criteria!C89</f>
        <v>A</v>
      </c>
      <c r="E90" s="104" t="str">
        <f>Criteria!D89</f>
        <v>The application does not interfere with the accessibility features of the platform. Is this rule respected?</v>
      </c>
      <c r="F90" s="105" t="s">
        <v>2</v>
      </c>
      <c r="G90" s="106"/>
      <c r="H90" s="104"/>
      <c r="I90" s="107"/>
      <c r="J90" s="108"/>
    </row>
    <row r="91" spans="1:10" ht="55.35" customHeight="1">
      <c r="A91" s="101" t="str">
        <f>Criteria!$A90</f>
        <v>Documentation and accessibility features</v>
      </c>
      <c r="B91" s="103">
        <v>88</v>
      </c>
      <c r="C91" s="103" t="str">
        <f>Criteria!B90</f>
        <v>12.4</v>
      </c>
      <c r="D91" s="103" t="str">
        <f>Criteria!C90</f>
        <v>A</v>
      </c>
      <c r="E91" s="104" t="str">
        <f>Criteria!D90</f>
        <v>Is the application documentation accessible?</v>
      </c>
      <c r="F91" s="105" t="s">
        <v>2</v>
      </c>
      <c r="G91" s="106"/>
      <c r="H91" s="104"/>
      <c r="I91" s="107"/>
      <c r="J91" s="108"/>
    </row>
    <row r="92" spans="1:10" ht="55.35" customHeight="1">
      <c r="A92" s="101" t="str">
        <f>Criteria!$A91</f>
        <v>Editing tools</v>
      </c>
      <c r="B92" s="103">
        <v>89</v>
      </c>
      <c r="C92" s="103" t="str">
        <f>Criteria!B91</f>
        <v>13.1</v>
      </c>
      <c r="D92" s="103" t="str">
        <f>Criteria!C91</f>
        <v>A</v>
      </c>
      <c r="E92" s="104" t="str">
        <f>Criteria!D91</f>
        <v>Can the editing tool be used to define the accessibility information required to create compliant content?</v>
      </c>
      <c r="F92" s="105" t="s">
        <v>2</v>
      </c>
      <c r="G92" s="106"/>
      <c r="H92" s="104"/>
      <c r="I92" s="107"/>
      <c r="J92" s="108"/>
    </row>
    <row r="93" spans="1:10" ht="22.5">
      <c r="A93" s="101" t="str">
        <f>Criteria!$A92</f>
        <v>Editing tools</v>
      </c>
      <c r="B93" s="103">
        <v>90</v>
      </c>
      <c r="C93" s="103" t="str">
        <f>Criteria!B92</f>
        <v>13.2</v>
      </c>
      <c r="D93" s="103" t="str">
        <f>Criteria!C92</f>
        <v>A</v>
      </c>
      <c r="E93" s="104" t="str">
        <f>Criteria!D92</f>
        <v>Does the editing tool provide help with creating accessible content?</v>
      </c>
      <c r="F93" s="105" t="s">
        <v>2</v>
      </c>
      <c r="G93" s="106"/>
      <c r="H93" s="104"/>
      <c r="I93" s="107"/>
      <c r="J93" s="108"/>
    </row>
    <row r="94" spans="1:10" ht="55.35" customHeight="1">
      <c r="A94" s="101" t="str">
        <f>Criteria!$A93</f>
        <v>Editing tools</v>
      </c>
      <c r="B94" s="103">
        <v>91</v>
      </c>
      <c r="C94" s="103" t="str">
        <f>Criteria!B93</f>
        <v>13.3</v>
      </c>
      <c r="D94" s="103" t="str">
        <f>Criteria!C93</f>
        <v>A</v>
      </c>
      <c r="E94" s="104" t="str">
        <f>Criteria!D93</f>
        <v>Is the content generated by each content transformation accessible (excluding special cases)?</v>
      </c>
      <c r="F94" s="105" t="s">
        <v>2</v>
      </c>
      <c r="G94" s="106"/>
      <c r="H94" s="104"/>
      <c r="I94" s="107"/>
      <c r="J94" s="108"/>
    </row>
    <row r="95" spans="1:10" ht="55.35" customHeight="1">
      <c r="A95" s="101" t="str">
        <f>Criteria!$A94</f>
        <v>Editing tools</v>
      </c>
      <c r="B95" s="103">
        <v>92</v>
      </c>
      <c r="C95" s="103" t="str">
        <f>Criteria!B94</f>
        <v>13.4</v>
      </c>
      <c r="D95" s="103" t="str">
        <f>Criteria!C94</f>
        <v>AA</v>
      </c>
      <c r="E95" s="104" t="str">
        <f>Criteria!D94</f>
        <v>For each accessibility error identified by an automatic or semi-automatic accessibility test, does the editing tool provide suggestions for repair?</v>
      </c>
      <c r="F95" s="105" t="s">
        <v>2</v>
      </c>
      <c r="G95" s="106"/>
      <c r="H95" s="104"/>
      <c r="I95" s="107"/>
      <c r="J95" s="108"/>
    </row>
    <row r="96" spans="1:10" ht="55.35" customHeight="1">
      <c r="A96" s="101" t="str">
        <f>Criteria!$A95</f>
        <v>Editing tools</v>
      </c>
      <c r="B96" s="103">
        <v>93</v>
      </c>
      <c r="C96" s="103" t="str">
        <f>Criteria!B95</f>
        <v>13.5</v>
      </c>
      <c r="D96" s="103" t="str">
        <f>Criteria!C95</f>
        <v>A</v>
      </c>
      <c r="E96" s="104" t="str">
        <f>Criteria!D95</f>
        <v>For each set of templates, at least one template meets the requirements of the RAWeb. Is this rule respected?</v>
      </c>
      <c r="F96" s="105" t="s">
        <v>2</v>
      </c>
      <c r="G96" s="106"/>
      <c r="H96" s="104"/>
      <c r="I96" s="107"/>
      <c r="J96" s="108"/>
    </row>
    <row r="97" spans="1:10" ht="22.5">
      <c r="A97" s="101" t="str">
        <f>Criteria!$A96</f>
        <v>Editing tools</v>
      </c>
      <c r="B97" s="103">
        <v>94</v>
      </c>
      <c r="C97" s="103" t="str">
        <f>Criteria!B96</f>
        <v>13.6</v>
      </c>
      <c r="D97" s="103" t="str">
        <f>Criteria!C96</f>
        <v>A</v>
      </c>
      <c r="E97" s="104" t="str">
        <f>Criteria!D96</f>
        <v>Is each template that enables the RAWeb requirements to be met clearly identifiable?</v>
      </c>
      <c r="F97" s="105" t="s">
        <v>2</v>
      </c>
      <c r="G97" s="106"/>
      <c r="H97" s="104"/>
      <c r="I97" s="107"/>
      <c r="J97" s="108"/>
    </row>
    <row r="98" spans="1:10" ht="33.75">
      <c r="A98" s="101" t="str">
        <f>Criteria!$A97</f>
        <v>Support services</v>
      </c>
      <c r="B98" s="103">
        <v>95</v>
      </c>
      <c r="C98" s="103" t="str">
        <f>Criteria!B97</f>
        <v>14.1</v>
      </c>
      <c r="D98" s="103" t="str">
        <f>Criteria!C97</f>
        <v>AA</v>
      </c>
      <c r="E98" s="104" t="str">
        <f>Criteria!D97</f>
        <v>Does each support service provide information relating to the accessibility features of the application described in the documentation?</v>
      </c>
      <c r="F98" s="105" t="s">
        <v>2</v>
      </c>
      <c r="G98" s="106"/>
      <c r="H98" s="104"/>
      <c r="I98" s="107"/>
      <c r="J98" s="108"/>
    </row>
    <row r="99" spans="1:10" ht="33.75">
      <c r="A99" s="101" t="str">
        <f>Criteria!$A98</f>
        <v>Support services</v>
      </c>
      <c r="B99" s="103">
        <v>96</v>
      </c>
      <c r="C99" s="103" t="str">
        <f>Criteria!B98</f>
        <v>14.2</v>
      </c>
      <c r="D99" s="103" t="str">
        <f>Criteria!C98</f>
        <v>A</v>
      </c>
      <c r="E99" s="104" t="str">
        <f>Criteria!D98</f>
        <v>The support service meets the communication needs of people with disabilities directly or through a relay service. Is this rule respected?</v>
      </c>
      <c r="F99" s="105" t="s">
        <v>2</v>
      </c>
      <c r="G99" s="106"/>
      <c r="H99" s="104"/>
      <c r="I99" s="107"/>
      <c r="J99" s="108"/>
    </row>
    <row r="100" spans="1:10" ht="45">
      <c r="A100" s="101" t="str">
        <f>Criteria!$A99</f>
        <v>Real-time communication</v>
      </c>
      <c r="B100" s="103">
        <v>97</v>
      </c>
      <c r="C100" s="103" t="str">
        <f>Criteria!B99</f>
        <v>15.1</v>
      </c>
      <c r="D100" s="103" t="str">
        <f>Criteria!C99</f>
        <v>A</v>
      </c>
      <c r="E100" s="104" t="str">
        <f>Criteria!D99</f>
        <v>For each two-way voice communication application, is the application capable of encoding and decoding this communication with a frequency range whose upper limit is at least 7,000 Hz?</v>
      </c>
      <c r="F100" s="105" t="s">
        <v>2</v>
      </c>
      <c r="G100" s="106"/>
      <c r="H100" s="104"/>
      <c r="I100" s="107"/>
      <c r="J100" s="108"/>
    </row>
    <row r="101" spans="1:10" ht="33.75">
      <c r="A101" s="101" t="str">
        <f>Criteria!$A100</f>
        <v>Real-time communication</v>
      </c>
      <c r="B101" s="103">
        <v>98</v>
      </c>
      <c r="C101" s="103" t="str">
        <f>Criteria!B100</f>
        <v>15.2</v>
      </c>
      <c r="D101" s="103" t="str">
        <f>Criteria!C100</f>
        <v>A</v>
      </c>
      <c r="E101" s="104" t="str">
        <f>Criteria!D100</f>
        <v>Does each application that supports two-way voice communication have real-time text communication functionality?</v>
      </c>
      <c r="F101" s="105" t="s">
        <v>2</v>
      </c>
      <c r="G101" s="106"/>
      <c r="H101" s="104"/>
      <c r="I101" s="107"/>
      <c r="J101" s="108"/>
    </row>
    <row r="102" spans="1:10" ht="33.75">
      <c r="A102" s="101" t="str">
        <f>Criteria!$A101</f>
        <v>Real-time communication</v>
      </c>
      <c r="B102" s="103">
        <v>99</v>
      </c>
      <c r="C102" s="103" t="str">
        <f>Criteria!B101</f>
        <v>15.3</v>
      </c>
      <c r="D102" s="103" t="str">
        <f>Criteria!C101</f>
        <v>A</v>
      </c>
      <c r="E102" s="104" t="str">
        <f>Criteria!D101</f>
        <v>For each application that allows two-way voice communication and real-time text, are both modes usable simultaneously?</v>
      </c>
      <c r="F102" s="105" t="s">
        <v>2</v>
      </c>
      <c r="G102" s="106"/>
      <c r="H102" s="104"/>
      <c r="I102" s="107"/>
      <c r="J102" s="108"/>
    </row>
    <row r="103" spans="1:10" ht="33.75">
      <c r="A103" s="101" t="str">
        <f>Criteria!$A102</f>
        <v>Real-time communication</v>
      </c>
      <c r="B103" s="103">
        <v>100</v>
      </c>
      <c r="C103" s="103" t="str">
        <f>Criteria!B102</f>
        <v>15.4</v>
      </c>
      <c r="D103" s="103" t="str">
        <f>Criteria!C102</f>
        <v>A</v>
      </c>
      <c r="E103" s="104" t="str">
        <f>Criteria!D102</f>
        <v>For each real-time text communication functionality, can the messages be identified (excluding special cases)?</v>
      </c>
      <c r="F103" s="105" t="s">
        <v>2</v>
      </c>
      <c r="G103" s="106"/>
      <c r="H103" s="104"/>
      <c r="I103" s="107"/>
      <c r="J103" s="108"/>
    </row>
    <row r="104" spans="1:10" ht="22.5">
      <c r="A104" s="101" t="str">
        <f>Criteria!$A103</f>
        <v>Real-time communication</v>
      </c>
      <c r="B104" s="103">
        <v>101</v>
      </c>
      <c r="C104" s="103" t="str">
        <f>Criteria!B103</f>
        <v>15.5</v>
      </c>
      <c r="D104" s="103" t="str">
        <f>Criteria!C103</f>
        <v>A</v>
      </c>
      <c r="E104" s="104" t="str">
        <f>Criteria!D103</f>
        <v>For each two-way voice communication application, is a visual indicator of oral activity present?</v>
      </c>
      <c r="F104" s="105" t="s">
        <v>2</v>
      </c>
      <c r="G104" s="106"/>
      <c r="H104" s="104"/>
      <c r="I104" s="107"/>
      <c r="J104" s="108"/>
    </row>
    <row r="105" spans="1:10" ht="45">
      <c r="A105" s="101" t="str">
        <f>Criteria!$A104</f>
        <v>Real-time communication</v>
      </c>
      <c r="B105" s="103">
        <v>102</v>
      </c>
      <c r="C105" s="103" t="str">
        <f>Criteria!B104</f>
        <v>15.6</v>
      </c>
      <c r="D105" s="103" t="str">
        <f>Criteria!C104</f>
        <v>A</v>
      </c>
      <c r="E105" s="104" t="str">
        <f>Criteria!D104</f>
        <v>Does each real-time text communication application that can interact with other real-time text communication applications comply with the interoperability rules in force?</v>
      </c>
      <c r="F105" s="105" t="s">
        <v>2</v>
      </c>
      <c r="G105" s="106"/>
      <c r="H105" s="104"/>
      <c r="I105" s="107"/>
      <c r="J105" s="108"/>
    </row>
    <row r="106" spans="1:10" ht="45">
      <c r="A106" s="101" t="str">
        <f>Criteria!$A105</f>
        <v>Real-time communication</v>
      </c>
      <c r="B106" s="103">
        <v>103</v>
      </c>
      <c r="C106" s="103" t="str">
        <f>Criteria!B105</f>
        <v>15.7</v>
      </c>
      <c r="D106" s="103" t="str">
        <f>Criteria!C105</f>
        <v>AA</v>
      </c>
      <c r="E106" s="104" t="str">
        <f>Criteria!D105</f>
        <v>For each application that supports real-time text (RTT) communication, the transmission delay for each input unit is 500ms or less. Is this rule respected?</v>
      </c>
      <c r="F106" s="105" t="s">
        <v>2</v>
      </c>
      <c r="G106" s="106"/>
      <c r="H106" s="104"/>
      <c r="I106" s="107"/>
      <c r="J106" s="108"/>
    </row>
    <row r="107" spans="1:10" ht="22.5">
      <c r="A107" s="101" t="str">
        <f>Criteria!$A106</f>
        <v>Real-time communication</v>
      </c>
      <c r="B107" s="103">
        <v>104</v>
      </c>
      <c r="C107" s="103" t="str">
        <f>Criteria!B106</f>
        <v>15.8</v>
      </c>
      <c r="D107" s="103" t="str">
        <f>Criteria!C106</f>
        <v>A</v>
      </c>
      <c r="E107" s="104" t="str">
        <f>Criteria!D106</f>
        <v>For each telecommunication application, is the identification of the party initiating a call accessible?</v>
      </c>
      <c r="F107" s="105" t="s">
        <v>2</v>
      </c>
      <c r="G107" s="106"/>
      <c r="H107" s="104"/>
      <c r="I107" s="107"/>
      <c r="J107" s="108"/>
    </row>
    <row r="108" spans="1:10" ht="55.35" customHeight="1">
      <c r="A108" s="101" t="str">
        <f>Criteria!$A107</f>
        <v>Real-time communication</v>
      </c>
      <c r="B108" s="103">
        <v>105</v>
      </c>
      <c r="C108" s="103" t="str">
        <f>Criteria!B107</f>
        <v>15.9</v>
      </c>
      <c r="D108" s="103" t="str">
        <f>Criteria!C107</f>
        <v>A</v>
      </c>
      <c r="E108" s="104" t="str">
        <f>Criteria!D107</f>
        <v>For each two-way voice communication application that provides caller identification, is there a way to present this identification for sign language users?</v>
      </c>
      <c r="F108" s="105" t="s">
        <v>2</v>
      </c>
      <c r="G108" s="106"/>
      <c r="H108" s="104"/>
      <c r="I108" s="107"/>
      <c r="J108" s="108"/>
    </row>
    <row r="109" spans="1:10" ht="33.75">
      <c r="A109" s="101" t="str">
        <f>Criteria!$A108</f>
        <v>Real-time communication</v>
      </c>
      <c r="B109" s="103">
        <v>106</v>
      </c>
      <c r="C109" s="103" t="str">
        <f>Criteria!B108</f>
        <v>15.10</v>
      </c>
      <c r="D109" s="103" t="str">
        <f>Criteria!C108</f>
        <v>A</v>
      </c>
      <c r="E109" s="104" t="str">
        <f>Criteria!D108</f>
        <v>For each two-way voice communication application that has voice-based services, are these services usable without the need to listen or speak?</v>
      </c>
      <c r="F109" s="105" t="s">
        <v>2</v>
      </c>
      <c r="G109" s="106"/>
      <c r="H109" s="104"/>
      <c r="I109" s="107"/>
      <c r="J109" s="108"/>
    </row>
    <row r="110" spans="1:10" ht="33.75">
      <c r="A110" s="101" t="str">
        <f>Criteria!$A109</f>
        <v>Real-time communication</v>
      </c>
      <c r="B110" s="103">
        <v>107</v>
      </c>
      <c r="C110" s="103" t="str">
        <f>Criteria!B109</f>
        <v>15.11</v>
      </c>
      <c r="D110" s="103" t="str">
        <f>Criteria!C109</f>
        <v>AA</v>
      </c>
      <c r="E110" s="104" t="str">
        <f>Criteria!D109</f>
        <v>For each two-way voice communication application that has real-time video, is the quality of the video sufficient?</v>
      </c>
      <c r="F110" s="105" t="s">
        <v>2</v>
      </c>
    </row>
  </sheetData>
  <autoFilter ref="A3:M158" xr:uid="{00000000-0009-0000-0000-000010000000}"/>
  <mergeCells count="4">
    <mergeCell ref="A1:D1"/>
    <mergeCell ref="A2:D2"/>
    <mergeCell ref="E1:I1"/>
    <mergeCell ref="E2:I2"/>
  </mergeCells>
  <conditionalFormatting sqref="G4:G109">
    <cfRule type="cellIs" dxfId="89" priority="9" operator="equal">
      <formula>"D"</formula>
    </cfRule>
  </conditionalFormatting>
  <conditionalFormatting sqref="F4">
    <cfRule type="cellIs" dxfId="88" priority="5" operator="equal">
      <formula>"c"</formula>
    </cfRule>
    <cfRule type="cellIs" dxfId="87" priority="6" operator="equal">
      <formula>"nc"</formula>
    </cfRule>
    <cfRule type="cellIs" dxfId="86" priority="7" operator="equal">
      <formula>"na"</formula>
    </cfRule>
    <cfRule type="cellIs" dxfId="85" priority="8" operator="equal">
      <formula>"nt"</formula>
    </cfRule>
  </conditionalFormatting>
  <conditionalFormatting sqref="F5:F110">
    <cfRule type="cellIs" dxfId="84" priority="1" operator="equal">
      <formula>"c"</formula>
    </cfRule>
    <cfRule type="cellIs" dxfId="83" priority="2" operator="equal">
      <formula>"nc"</formula>
    </cfRule>
    <cfRule type="cellIs" dxfId="82" priority="3" operator="equal">
      <formula>"na"</formula>
    </cfRule>
    <cfRule type="cellIs" dxfId="81" priority="4" operator="equal">
      <formula>"nt"</formula>
    </cfRule>
  </conditionalFormatting>
  <pageMargins left="0.7" right="0.7" top="0.75" bottom="0.75" header="0.3" footer="0.3"/>
  <pageSetup paperSize="9" orientation="landscape" horizontalDpi="4294967293" verticalDpi="4294967293"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000-000000000000}">
          <x14:formula1>
            <xm:f>CalculationBase!$AH$7:$AH$10</xm:f>
          </x14:formula1>
          <xm:sqref>F4:F110</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110"/>
  <sheetViews>
    <sheetView zoomScale="115" zoomScaleNormal="115" workbookViewId="0">
      <selection activeCell="A3" sqref="A3:J3"/>
    </sheetView>
  </sheetViews>
  <sheetFormatPr defaultColWidth="8.5703125" defaultRowHeight="14.25"/>
  <cols>
    <col min="1" max="1" width="14.5703125" style="97" customWidth="1"/>
    <col min="2" max="2" width="5.42578125" style="110" hidden="1" customWidth="1"/>
    <col min="3" max="3" width="5.42578125" style="110" customWidth="1"/>
    <col min="4" max="4" width="4.42578125" style="110" customWidth="1"/>
    <col min="5" max="5" width="38.42578125" style="99" customWidth="1"/>
    <col min="6" max="7" width="5.42578125" style="99" customWidth="1"/>
    <col min="8" max="8" width="70.5703125" style="99" customWidth="1"/>
    <col min="9" max="9" width="36.42578125" style="99" customWidth="1"/>
    <col min="10" max="10" width="30.5703125" style="99" customWidth="1"/>
    <col min="11" max="11" width="8.5703125" style="99"/>
    <col min="12" max="16384" width="8.5703125" style="97"/>
  </cols>
  <sheetData>
    <row r="1" spans="1:11">
      <c r="A1" s="156" t="s">
        <v>289</v>
      </c>
      <c r="B1" s="156"/>
      <c r="C1" s="156"/>
      <c r="D1" s="156"/>
      <c r="E1" s="157" t="str">
        <f ca="1">IF(LOOKUP(J1,Sample!A10:A68,Sample!B10:B68)&lt;&gt;0,LOOKUP(J1,Sample!A10:A68,Sample!B10:B68),"-")</f>
        <v>E12</v>
      </c>
      <c r="F1" s="157"/>
      <c r="G1" s="157"/>
      <c r="H1" s="157"/>
      <c r="I1" s="157"/>
      <c r="J1" s="96" t="str">
        <f ca="1">IFERROR(RIGHT(CELL("nomfichier",$A$2),LEN(CELL("nomfichier",$A$2))-SEARCH("]",CELL("nomfichier",$A$2))), RIGHT(CELL("filename",$A$2),LEN(CELL("filename",$A$2))-SEARCH("]",CELL("filename",$A$2))))</f>
        <v>E12</v>
      </c>
      <c r="K1" s="97"/>
    </row>
    <row r="2" spans="1:11">
      <c r="A2" s="158" t="s">
        <v>290</v>
      </c>
      <c r="B2" s="158"/>
      <c r="C2" s="158"/>
      <c r="D2" s="158"/>
      <c r="E2" s="159" t="str">
        <f ca="1">IF(LOOKUP(J1,Sample!A10:A68,Sample!C10:C68)&lt;&gt;0,LOOKUP(J1,Sample!A10:A68,Sample!C10:C68),"-")</f>
        <v>-</v>
      </c>
      <c r="F2" s="159"/>
      <c r="G2" s="159"/>
      <c r="H2" s="159"/>
      <c r="I2" s="159"/>
      <c r="J2" s="98"/>
    </row>
    <row r="3" spans="1:11" s="102" customFormat="1" ht="33.75">
      <c r="A3" s="100" t="s">
        <v>148</v>
      </c>
      <c r="B3" s="100" t="s">
        <v>291</v>
      </c>
      <c r="C3" s="100" t="s">
        <v>149</v>
      </c>
      <c r="D3" s="100" t="s">
        <v>150</v>
      </c>
      <c r="E3" s="101" t="s">
        <v>151</v>
      </c>
      <c r="F3" s="100" t="s">
        <v>292</v>
      </c>
      <c r="G3" s="100" t="s">
        <v>293</v>
      </c>
      <c r="H3" s="101" t="s">
        <v>294</v>
      </c>
      <c r="I3" s="101" t="s">
        <v>295</v>
      </c>
      <c r="J3" s="101" t="s">
        <v>296</v>
      </c>
    </row>
    <row r="4" spans="1:11" s="99" customFormat="1" ht="22.5">
      <c r="A4" s="101" t="str">
        <f>Criteria!$A3</f>
        <v>Graphic elements</v>
      </c>
      <c r="B4" s="103">
        <v>1</v>
      </c>
      <c r="C4" s="103" t="str">
        <f>Criteria!B3</f>
        <v>1.1</v>
      </c>
      <c r="D4" s="103" t="str">
        <f>Criteria!C3</f>
        <v>A</v>
      </c>
      <c r="E4" s="104" t="str">
        <f>Criteria!D3</f>
        <v>Is every decorative graphic element ignored by assistive technologies?</v>
      </c>
      <c r="F4" s="105" t="s">
        <v>2</v>
      </c>
      <c r="G4" s="106"/>
      <c r="H4" s="104"/>
      <c r="I4" s="107"/>
      <c r="J4" s="111"/>
    </row>
    <row r="5" spans="1:11" s="99" customFormat="1" ht="33.75">
      <c r="A5" s="101" t="str">
        <f>Criteria!$A4</f>
        <v>Graphic elements</v>
      </c>
      <c r="B5" s="103">
        <v>2</v>
      </c>
      <c r="C5" s="103" t="str">
        <f>Criteria!B4</f>
        <v>1.2</v>
      </c>
      <c r="D5" s="103" t="str">
        <f>Criteria!C4</f>
        <v>A</v>
      </c>
      <c r="E5" s="104" t="str">
        <f>Criteria!D4</f>
        <v>Does each graphic element conveying information have an alternative accessible to assistive technologies?</v>
      </c>
      <c r="F5" s="105" t="s">
        <v>2</v>
      </c>
      <c r="G5" s="106"/>
      <c r="H5" s="104"/>
      <c r="I5" s="107"/>
      <c r="J5" s="108"/>
    </row>
    <row r="6" spans="1:11" s="99" customFormat="1" ht="33.75">
      <c r="A6" s="101" t="str">
        <f>Criteria!$A5</f>
        <v>Graphic elements</v>
      </c>
      <c r="B6" s="103">
        <v>3</v>
      </c>
      <c r="C6" s="103" t="str">
        <f>Criteria!B5</f>
        <v>1.3</v>
      </c>
      <c r="D6" s="103" t="str">
        <f>Criteria!C5</f>
        <v>A</v>
      </c>
      <c r="E6" s="104" t="str">
        <f>Criteria!D5</f>
        <v>For each graphic element conveying information, is the alternative accessible to assistive technologies relevant (excluding special cases)?</v>
      </c>
      <c r="F6" s="105" t="s">
        <v>2</v>
      </c>
      <c r="G6" s="106"/>
      <c r="H6" s="104"/>
      <c r="I6" s="107"/>
      <c r="J6" s="108"/>
    </row>
    <row r="7" spans="1:11" ht="45">
      <c r="A7" s="101" t="str">
        <f>Criteria!$A6</f>
        <v>Graphic elements</v>
      </c>
      <c r="B7" s="103">
        <v>4</v>
      </c>
      <c r="C7" s="103" t="str">
        <f>Criteria!B6</f>
        <v>1.4</v>
      </c>
      <c r="D7" s="103" t="str">
        <f>Criteria!C6</f>
        <v>A</v>
      </c>
      <c r="E7" s="104" t="str">
        <f>Criteria!D6</f>
        <v>For each graphic element used as a CAPTCHA or as a test graphic element, does the alternative rendered by assistive technologies make it possible to identify the nature and function of the graphic element?</v>
      </c>
      <c r="F7" s="105" t="s">
        <v>2</v>
      </c>
      <c r="G7" s="106"/>
      <c r="H7" s="104"/>
      <c r="I7" s="107"/>
      <c r="J7" s="108"/>
    </row>
    <row r="8" spans="1:11" ht="22.5">
      <c r="A8" s="101" t="str">
        <f>Criteria!$A7</f>
        <v>Graphic elements</v>
      </c>
      <c r="B8" s="103">
        <v>5</v>
      </c>
      <c r="C8" s="103" t="str">
        <f>Criteria!B7</f>
        <v>1.5</v>
      </c>
      <c r="D8" s="103" t="str">
        <f>Criteria!C7</f>
        <v>A</v>
      </c>
      <c r="E8" s="104" t="str">
        <f>Criteria!D7</f>
        <v>Does each graphic element used as a CAPTCHA have an alternative?</v>
      </c>
      <c r="F8" s="105" t="s">
        <v>2</v>
      </c>
      <c r="G8" s="106"/>
      <c r="H8" s="104"/>
      <c r="I8" s="107"/>
      <c r="J8" s="108"/>
    </row>
    <row r="9" spans="1:11" ht="22.5">
      <c r="A9" s="101" t="str">
        <f>Criteria!$A8</f>
        <v>Graphic elements</v>
      </c>
      <c r="B9" s="103">
        <v>6</v>
      </c>
      <c r="C9" s="103" t="str">
        <f>Criteria!B8</f>
        <v>1.6</v>
      </c>
      <c r="D9" s="103" t="str">
        <f>Criteria!C8</f>
        <v>A</v>
      </c>
      <c r="E9" s="104" t="str">
        <f>Criteria!D8</f>
        <v>Does each graphic element conveying information have, where necessary, a detailed description?</v>
      </c>
      <c r="F9" s="105" t="s">
        <v>2</v>
      </c>
      <c r="G9" s="106"/>
      <c r="H9" s="104"/>
      <c r="I9" s="107"/>
      <c r="J9" s="108"/>
    </row>
    <row r="10" spans="1:11" ht="22.5">
      <c r="A10" s="101" t="str">
        <f>Criteria!$A9</f>
        <v>Graphic elements</v>
      </c>
      <c r="B10" s="103">
        <v>7</v>
      </c>
      <c r="C10" s="103" t="str">
        <f>Criteria!B9</f>
        <v>1.7</v>
      </c>
      <c r="D10" s="103" t="str">
        <f>Criteria!C9</f>
        <v>A</v>
      </c>
      <c r="E10" s="104" t="str">
        <f>Criteria!D9</f>
        <v>For each graphic element conveying information with a detailed description, is this description relevant?</v>
      </c>
      <c r="F10" s="105" t="s">
        <v>2</v>
      </c>
      <c r="G10" s="106"/>
      <c r="H10" s="104"/>
      <c r="I10" s="107"/>
      <c r="J10" s="108"/>
    </row>
    <row r="11" spans="1:11" ht="45">
      <c r="A11" s="101" t="str">
        <f>Criteria!$A10</f>
        <v>Graphic elements</v>
      </c>
      <c r="B11" s="103">
        <v>8</v>
      </c>
      <c r="C11" s="103" t="str">
        <f>Criteria!B10</f>
        <v>1.8</v>
      </c>
      <c r="D11" s="103" t="str">
        <f>Criteria!C10</f>
        <v>AA</v>
      </c>
      <c r="E11" s="104" t="str">
        <f>Criteria!D10</f>
        <v>Each text graphic element conveying information, in the absence of a replacement mechanism, must, if possible, be replaced by styled text. Is this rule respected (excluding special cases)?</v>
      </c>
      <c r="F11" s="105" t="s">
        <v>2</v>
      </c>
      <c r="G11" s="106"/>
      <c r="H11" s="104"/>
      <c r="I11" s="107"/>
      <c r="J11" s="108"/>
    </row>
    <row r="12" spans="1:11" ht="22.5">
      <c r="A12" s="101" t="str">
        <f>Criteria!$A11</f>
        <v>Graphic elements</v>
      </c>
      <c r="B12" s="103">
        <v>9</v>
      </c>
      <c r="C12" s="103" t="str">
        <f>Criteria!B11</f>
        <v>1.9</v>
      </c>
      <c r="D12" s="103" t="str">
        <f>Criteria!C11</f>
        <v>AA</v>
      </c>
      <c r="E12" s="104" t="str">
        <f>Criteria!D11</f>
        <v>Is each graphic element with legend correctly rendered by assistive technologies?</v>
      </c>
      <c r="F12" s="105" t="s">
        <v>2</v>
      </c>
      <c r="G12" s="106"/>
      <c r="H12" s="104"/>
      <c r="I12" s="107"/>
      <c r="J12" s="108"/>
    </row>
    <row r="13" spans="1:11" ht="22.5">
      <c r="A13" s="101" t="str">
        <f>Criteria!$A12</f>
        <v>Colours</v>
      </c>
      <c r="B13" s="103">
        <v>10</v>
      </c>
      <c r="C13" s="103" t="str">
        <f>Criteria!B12</f>
        <v>2.1</v>
      </c>
      <c r="D13" s="103" t="str">
        <f>Criteria!C12</f>
        <v>A</v>
      </c>
      <c r="E13" s="104" t="str">
        <f>Criteria!D12</f>
        <v>On each screen, information must not be provided by colour alone. Is this rule respected?</v>
      </c>
      <c r="F13" s="105" t="s">
        <v>2</v>
      </c>
      <c r="G13" s="106"/>
      <c r="H13" s="104"/>
      <c r="I13" s="107"/>
      <c r="J13" s="108"/>
    </row>
    <row r="14" spans="1:11" ht="33.75">
      <c r="A14" s="101" t="str">
        <f>Criteria!$A13</f>
        <v>Colours</v>
      </c>
      <c r="B14" s="103">
        <v>11</v>
      </c>
      <c r="C14" s="103" t="str">
        <f>Criteria!B13</f>
        <v>2.2</v>
      </c>
      <c r="D14" s="103" t="str">
        <f>Criteria!C13</f>
        <v>AA</v>
      </c>
      <c r="E14" s="104" t="str">
        <f>Criteria!D13</f>
        <v>On each screen, is the contrast between the colour of the text and the colour of its background sufficiently high (excluding special cases)?</v>
      </c>
      <c r="F14" s="105" t="s">
        <v>2</v>
      </c>
      <c r="G14" s="106"/>
      <c r="H14" s="104"/>
      <c r="I14" s="107"/>
      <c r="J14" s="108"/>
    </row>
    <row r="15" spans="1:11" ht="45">
      <c r="A15" s="101" t="str">
        <f>Criteria!$A14</f>
        <v>Colours</v>
      </c>
      <c r="B15" s="103">
        <v>12</v>
      </c>
      <c r="C15" s="103" t="str">
        <f>Criteria!B14</f>
        <v>2.3</v>
      </c>
      <c r="D15" s="103" t="str">
        <f>Criteria!C14</f>
        <v>AA</v>
      </c>
      <c r="E15" s="104" t="str">
        <f>Criteria!D14</f>
        <v>On each screen, are the colours used in the user interface components and the graphic elements conveying information sufficiently contrasted (excluding special cases)?</v>
      </c>
      <c r="F15" s="105" t="s">
        <v>2</v>
      </c>
      <c r="G15" s="106"/>
      <c r="H15" s="104"/>
      <c r="I15" s="107"/>
      <c r="J15" s="108"/>
    </row>
    <row r="16" spans="1:11" ht="33.75">
      <c r="A16" s="101" t="str">
        <f>Criteria!$A15</f>
        <v>Colours</v>
      </c>
      <c r="B16" s="103">
        <v>13</v>
      </c>
      <c r="C16" s="103" t="str">
        <f>Criteria!B15</f>
        <v>2.4</v>
      </c>
      <c r="D16" s="103" t="str">
        <f>Criteria!C15</f>
        <v>AA</v>
      </c>
      <c r="E16" s="104" t="str">
        <f>Criteria!D15</f>
        <v>Is the contrast ratio of each replacement mechanism for displaying a correct contrast ratio sufficiently high?</v>
      </c>
      <c r="F16" s="105" t="s">
        <v>2</v>
      </c>
      <c r="G16" s="106"/>
      <c r="H16" s="104"/>
      <c r="I16" s="107"/>
      <c r="J16" s="108"/>
    </row>
    <row r="17" spans="1:10" ht="33.75">
      <c r="A17" s="101" t="str">
        <f>Criteria!$A16</f>
        <v>Multimedia</v>
      </c>
      <c r="B17" s="103">
        <v>14</v>
      </c>
      <c r="C17" s="103" t="str">
        <f>Criteria!B16</f>
        <v>3.1</v>
      </c>
      <c r="D17" s="103" t="str">
        <f>Criteria!C16</f>
        <v>A</v>
      </c>
      <c r="E17" s="104" t="str">
        <f>Criteria!D16</f>
        <v>Does each pre-recorded audio-only time-based media have, where appropriate, a clearly identifiable adjacent transcript (excluding special cases)?</v>
      </c>
      <c r="F17" s="105" t="s">
        <v>2</v>
      </c>
      <c r="G17" s="106"/>
      <c r="H17" s="104"/>
      <c r="I17" s="107"/>
      <c r="J17" s="108"/>
    </row>
    <row r="18" spans="1:10" ht="33.75">
      <c r="A18" s="101" t="str">
        <f>Criteria!$A17</f>
        <v>Multimedia</v>
      </c>
      <c r="B18" s="103">
        <v>15</v>
      </c>
      <c r="C18" s="103" t="str">
        <f>Criteria!B17</f>
        <v>3.2</v>
      </c>
      <c r="D18" s="103" t="str">
        <f>Criteria!C17</f>
        <v>A</v>
      </c>
      <c r="E18" s="104" t="str">
        <f>Criteria!D17</f>
        <v>For each pre-recorded audio-only time-based media with a transcript, is this transcript relevant (excluding special cases)?</v>
      </c>
      <c r="F18" s="105" t="s">
        <v>2</v>
      </c>
      <c r="G18" s="106"/>
      <c r="H18" s="104"/>
      <c r="I18" s="107"/>
      <c r="J18" s="108"/>
    </row>
    <row r="19" spans="1:10" ht="33.75">
      <c r="A19" s="101" t="str">
        <f>Criteria!$A18</f>
        <v>Multimedia</v>
      </c>
      <c r="B19" s="103">
        <v>16</v>
      </c>
      <c r="C19" s="103" t="str">
        <f>Criteria!B18</f>
        <v>3.3</v>
      </c>
      <c r="D19" s="103" t="str">
        <f>Criteria!C18</f>
        <v>A</v>
      </c>
      <c r="E19" s="104" t="str">
        <f>Criteria!D18</f>
        <v>Does each pre-recorded video-only time-based media have, if necessary, an alternative (excluding special cases)?</v>
      </c>
      <c r="F19" s="105" t="s">
        <v>2</v>
      </c>
      <c r="G19" s="106"/>
      <c r="H19" s="104"/>
      <c r="I19" s="107"/>
      <c r="J19" s="108"/>
    </row>
    <row r="20" spans="1:10" ht="33.75">
      <c r="A20" s="101" t="str">
        <f>Criteria!$A19</f>
        <v>Multimedia</v>
      </c>
      <c r="B20" s="103">
        <v>17</v>
      </c>
      <c r="C20" s="103" t="str">
        <f>Criteria!B19</f>
        <v>3.4</v>
      </c>
      <c r="D20" s="103" t="str">
        <f>Criteria!C19</f>
        <v>A</v>
      </c>
      <c r="E20" s="104" t="str">
        <f>Criteria!D19</f>
        <v>For each pre-recorded video-only time-based media with an alternative, is the alternative relevant (excluding special cases)?</v>
      </c>
      <c r="F20" s="105" t="s">
        <v>2</v>
      </c>
      <c r="G20" s="106"/>
      <c r="H20" s="104"/>
      <c r="I20" s="107"/>
      <c r="J20" s="108"/>
    </row>
    <row r="21" spans="1:10" ht="33.75">
      <c r="A21" s="101" t="str">
        <f>Criteria!$A20</f>
        <v>Multimedia</v>
      </c>
      <c r="B21" s="103">
        <v>18</v>
      </c>
      <c r="C21" s="103" t="str">
        <f>Criteria!B20</f>
        <v>3.5</v>
      </c>
      <c r="D21" s="103" t="str">
        <f>Criteria!C20</f>
        <v>A</v>
      </c>
      <c r="E21" s="104" t="str">
        <f>Criteria!D20</f>
        <v>Does each pre-recorded synchronised time-based media have, if necessary, an alternative (excluding special cases)?</v>
      </c>
      <c r="F21" s="105" t="s">
        <v>2</v>
      </c>
      <c r="G21" s="106"/>
      <c r="H21" s="104"/>
      <c r="I21" s="107"/>
      <c r="J21" s="108"/>
    </row>
    <row r="22" spans="1:10" ht="33.75">
      <c r="A22" s="101" t="str">
        <f>Criteria!$A21</f>
        <v>Multimedia</v>
      </c>
      <c r="B22" s="103">
        <v>19</v>
      </c>
      <c r="C22" s="103" t="str">
        <f>Criteria!B21</f>
        <v>3.6</v>
      </c>
      <c r="D22" s="103" t="str">
        <f>Criteria!C21</f>
        <v>A</v>
      </c>
      <c r="E22" s="104" t="str">
        <f>Criteria!D21</f>
        <v>For each pre-recorded synchronised time-based media with an alternative, is the alternative relevant (excluding special cases)?</v>
      </c>
      <c r="F22" s="105" t="s">
        <v>2</v>
      </c>
      <c r="G22" s="106"/>
      <c r="H22" s="104"/>
      <c r="I22" s="107"/>
      <c r="J22" s="108"/>
    </row>
    <row r="23" spans="1:10" ht="33.75">
      <c r="A23" s="101" t="str">
        <f>Criteria!$A22</f>
        <v>Multimedia</v>
      </c>
      <c r="B23" s="103">
        <v>20</v>
      </c>
      <c r="C23" s="103" t="str">
        <f>Criteria!B22</f>
        <v>3.7</v>
      </c>
      <c r="D23" s="103" t="str">
        <f>Criteria!C22</f>
        <v>A</v>
      </c>
      <c r="E23" s="104" t="str">
        <f>Criteria!D22</f>
        <v>Does each pre-recorded synchronised time-based media have, where appropriate, synchronised captions (excluding special cases)?</v>
      </c>
      <c r="F23" s="105" t="s">
        <v>2</v>
      </c>
      <c r="G23" s="106"/>
      <c r="H23" s="104"/>
      <c r="I23" s="107"/>
      <c r="J23" s="108"/>
    </row>
    <row r="24" spans="1:10" ht="33.75">
      <c r="A24" s="101" t="str">
        <f>Criteria!$A23</f>
        <v>Multimedia</v>
      </c>
      <c r="B24" s="103">
        <v>21</v>
      </c>
      <c r="C24" s="103" t="str">
        <f>Criteria!B23</f>
        <v>3.8</v>
      </c>
      <c r="D24" s="103" t="str">
        <f>Criteria!C23</f>
        <v>A</v>
      </c>
      <c r="E24" s="104" t="str">
        <f>Criteria!D23</f>
        <v>For each pre-recorded synchronised time-based media with synchronised captions, are these relevant?</v>
      </c>
      <c r="F24" s="105" t="s">
        <v>2</v>
      </c>
      <c r="G24" s="106"/>
      <c r="H24" s="104"/>
      <c r="I24" s="107"/>
      <c r="J24" s="108"/>
    </row>
    <row r="25" spans="1:10" ht="45">
      <c r="A25" s="101" t="str">
        <f>Criteria!$A24</f>
        <v>Multimedia</v>
      </c>
      <c r="B25" s="103">
        <v>22</v>
      </c>
      <c r="C25" s="103" t="str">
        <f>Criteria!B24</f>
        <v>3.9</v>
      </c>
      <c r="D25" s="103" t="str">
        <f>Criteria!C24</f>
        <v>AA</v>
      </c>
      <c r="E25" s="104" t="str">
        <f>Criteria!D24</f>
        <v>Does each pre-recorded time-based media (video only or synchronised) have, where appropriate, a synchronised audio description (excluding special cases)?</v>
      </c>
      <c r="F25" s="105" t="s">
        <v>2</v>
      </c>
      <c r="G25" s="106"/>
      <c r="H25" s="104"/>
      <c r="I25" s="107"/>
      <c r="J25" s="108"/>
    </row>
    <row r="26" spans="1:10" ht="33.75">
      <c r="A26" s="101" t="str">
        <f>Criteria!$A25</f>
        <v>Multimedia</v>
      </c>
      <c r="B26" s="103">
        <v>23</v>
      </c>
      <c r="C26" s="103" t="str">
        <f>Criteria!B25</f>
        <v>3.10</v>
      </c>
      <c r="D26" s="103" t="str">
        <f>Criteria!C25</f>
        <v>AA</v>
      </c>
      <c r="E26" s="104" t="str">
        <f>Criteria!D25</f>
        <v>For each pre-recorded video-only or synchronised time-based media with a synchronised audio description, is the description relevant?</v>
      </c>
      <c r="F26" s="105" t="s">
        <v>2</v>
      </c>
      <c r="G26" s="106"/>
      <c r="H26" s="104"/>
      <c r="I26" s="107"/>
      <c r="J26" s="108"/>
    </row>
    <row r="27" spans="1:10" ht="33.75">
      <c r="A27" s="101" t="str">
        <f>Criteria!$A26</f>
        <v>Multimedia</v>
      </c>
      <c r="B27" s="103">
        <v>24</v>
      </c>
      <c r="C27" s="103" t="str">
        <f>Criteria!B26</f>
        <v>3.11</v>
      </c>
      <c r="D27" s="103" t="str">
        <f>Criteria!C26</f>
        <v>A</v>
      </c>
      <c r="E27" s="104" t="str">
        <f>Criteria!D26</f>
        <v>For each pre-recorded time-based media, does the adjacent text content clearly identify the time-based media (excluding special cases)?</v>
      </c>
      <c r="F27" s="105" t="s">
        <v>2</v>
      </c>
      <c r="G27" s="106"/>
      <c r="H27" s="104"/>
      <c r="I27" s="107"/>
      <c r="J27" s="108"/>
    </row>
    <row r="28" spans="1:10" ht="22.5">
      <c r="A28" s="101" t="str">
        <f>Criteria!$A27</f>
        <v>Multimedia</v>
      </c>
      <c r="B28" s="103">
        <v>25</v>
      </c>
      <c r="C28" s="103" t="str">
        <f>Criteria!B27</f>
        <v>3.12</v>
      </c>
      <c r="D28" s="103" t="str">
        <f>Criteria!C27</f>
        <v>A</v>
      </c>
      <c r="E28" s="104" t="str">
        <f>Criteria!D27</f>
        <v>Is each automatically triggered sound sequence controllable by the user?</v>
      </c>
      <c r="F28" s="105" t="s">
        <v>2</v>
      </c>
      <c r="G28" s="106"/>
      <c r="H28" s="104"/>
      <c r="I28" s="107"/>
      <c r="J28" s="108"/>
    </row>
    <row r="29" spans="1:10" ht="22.5">
      <c r="A29" s="101" t="str">
        <f>Criteria!$A28</f>
        <v>Multimedia</v>
      </c>
      <c r="B29" s="103">
        <v>26</v>
      </c>
      <c r="C29" s="103" t="str">
        <f>Criteria!B28</f>
        <v>3.13</v>
      </c>
      <c r="D29" s="103" t="str">
        <f>Criteria!C28</f>
        <v>A</v>
      </c>
      <c r="E29" s="104" t="str">
        <f>Criteria!D28</f>
        <v>Does each time-based media have, where necessary, the viewing control features?</v>
      </c>
      <c r="F29" s="105" t="s">
        <v>2</v>
      </c>
      <c r="G29" s="106"/>
      <c r="H29" s="104"/>
      <c r="I29" s="107"/>
      <c r="J29" s="108"/>
    </row>
    <row r="30" spans="1:10" ht="33.75">
      <c r="A30" s="101" t="str">
        <f>Criteria!$A29</f>
        <v>Multimedia</v>
      </c>
      <c r="B30" s="103">
        <v>27</v>
      </c>
      <c r="C30" s="103" t="str">
        <f>Criteria!B29</f>
        <v>3.14</v>
      </c>
      <c r="D30" s="103" t="str">
        <f>Criteria!C29</f>
        <v>AA</v>
      </c>
      <c r="E30" s="104" t="str">
        <f>Criteria!D29</f>
        <v>For each time-based media, are alternative control features presented at the same level as other primary control features?</v>
      </c>
      <c r="F30" s="105" t="s">
        <v>2</v>
      </c>
      <c r="G30" s="106"/>
      <c r="H30" s="104"/>
      <c r="I30" s="107"/>
      <c r="J30" s="108"/>
    </row>
    <row r="31" spans="1:10" ht="45">
      <c r="A31" s="101" t="str">
        <f>Criteria!$A30</f>
        <v>Multimedia</v>
      </c>
      <c r="B31" s="103">
        <v>28</v>
      </c>
      <c r="C31" s="103" t="str">
        <f>Criteria!B30</f>
        <v>3.15</v>
      </c>
      <c r="D31" s="103" t="str">
        <f>Criteria!C30</f>
        <v>AA</v>
      </c>
      <c r="E31" s="104" t="str">
        <f>Criteria!D30</f>
        <v>For each feature that transmits, converts or records pre-recorded synchronised time-based media that has a captions track, at the end of the process, are the captions correctly preserved?</v>
      </c>
      <c r="F31" s="105" t="s">
        <v>2</v>
      </c>
      <c r="G31" s="106"/>
      <c r="H31" s="104"/>
      <c r="I31" s="107"/>
      <c r="J31" s="108"/>
    </row>
    <row r="32" spans="1:10" ht="56.25">
      <c r="A32" s="101" t="str">
        <f>Criteria!$A31</f>
        <v>Multimedia</v>
      </c>
      <c r="B32" s="103">
        <v>29</v>
      </c>
      <c r="C32" s="103" t="str">
        <f>Criteria!B31</f>
        <v>3.16</v>
      </c>
      <c r="D32" s="103" t="str">
        <f>Criteria!C31</f>
        <v>AA</v>
      </c>
      <c r="E32" s="104" t="str">
        <f>Criteria!D31</f>
        <v>For each feature that transmits, converts or records a time-based media pre-recorded with a synchronised audio description, at the end of the process, is the audio description correctly preserved?</v>
      </c>
      <c r="F32" s="105" t="s">
        <v>2</v>
      </c>
      <c r="G32" s="106"/>
      <c r="H32" s="104"/>
      <c r="I32" s="107"/>
      <c r="J32" s="108"/>
    </row>
    <row r="33" spans="1:10" ht="33.75">
      <c r="A33" s="101" t="str">
        <f>Criteria!$A32</f>
        <v>Multimedia</v>
      </c>
      <c r="B33" s="103">
        <v>30</v>
      </c>
      <c r="C33" s="103" t="str">
        <f>Criteria!B32</f>
        <v>3.17</v>
      </c>
      <c r="D33" s="103" t="str">
        <f>Criteria!C32</f>
        <v>AA</v>
      </c>
      <c r="E33" s="104" t="str">
        <f>Criteria!D32</f>
        <v>For each pre-recorded time-based media, is the presentation of captions controllable by the user (excluding special cases)?</v>
      </c>
      <c r="F33" s="105" t="s">
        <v>2</v>
      </c>
      <c r="G33" s="106"/>
      <c r="H33" s="104"/>
      <c r="I33" s="107"/>
      <c r="J33" s="108"/>
    </row>
    <row r="34" spans="1:10" ht="33.75">
      <c r="A34" s="101" t="str">
        <f>Criteria!$A33</f>
        <v>Multimedia</v>
      </c>
      <c r="B34" s="103">
        <v>31</v>
      </c>
      <c r="C34" s="103" t="str">
        <f>Criteria!B33</f>
        <v>3.18</v>
      </c>
      <c r="D34" s="103" t="str">
        <f>Criteria!C33</f>
        <v>AA</v>
      </c>
      <c r="E34" s="104" t="str">
        <f>Criteria!D33</f>
        <v>For each pre-recorded synchronised time-based media that has synchronised subtitles, can these be, if necessary, vocalised (excluding special cases)?</v>
      </c>
      <c r="F34" s="105" t="s">
        <v>2</v>
      </c>
      <c r="G34" s="106"/>
      <c r="H34" s="104"/>
      <c r="I34" s="107"/>
      <c r="J34" s="108"/>
    </row>
    <row r="35" spans="1:10">
      <c r="A35" s="101" t="str">
        <f>Criteria!$A34</f>
        <v>Tables</v>
      </c>
      <c r="B35" s="103">
        <v>32</v>
      </c>
      <c r="C35" s="103" t="str">
        <f>Criteria!B34</f>
        <v>4.1</v>
      </c>
      <c r="D35" s="103" t="str">
        <f>Criteria!C34</f>
        <v>A</v>
      </c>
      <c r="E35" s="104" t="str">
        <f>Criteria!D34</f>
        <v>Does each complex data table have a summary?</v>
      </c>
      <c r="F35" s="105" t="s">
        <v>2</v>
      </c>
      <c r="G35" s="106"/>
      <c r="H35" s="104"/>
      <c r="I35" s="107"/>
      <c r="J35" s="108"/>
    </row>
    <row r="36" spans="1:10" ht="22.5">
      <c r="A36" s="101" t="str">
        <f>Criteria!$A35</f>
        <v>Tables</v>
      </c>
      <c r="B36" s="103">
        <v>33</v>
      </c>
      <c r="C36" s="103" t="str">
        <f>Criteria!B35</f>
        <v>4.2</v>
      </c>
      <c r="D36" s="103" t="str">
        <f>Criteria!C35</f>
        <v>A</v>
      </c>
      <c r="E36" s="104" t="str">
        <f>Criteria!D35</f>
        <v>For each complex data table with a summary, is the summary relevant?</v>
      </c>
      <c r="F36" s="105" t="s">
        <v>2</v>
      </c>
      <c r="G36" s="106"/>
      <c r="H36" s="104"/>
      <c r="I36" s="107"/>
      <c r="J36" s="108"/>
    </row>
    <row r="37" spans="1:10">
      <c r="A37" s="101" t="str">
        <f>Criteria!$A36</f>
        <v>Tables</v>
      </c>
      <c r="B37" s="103">
        <v>34</v>
      </c>
      <c r="C37" s="103" t="str">
        <f>Criteria!B36</f>
        <v>4.3</v>
      </c>
      <c r="D37" s="103" t="str">
        <f>Criteria!C36</f>
        <v>A</v>
      </c>
      <c r="E37" s="104" t="str">
        <f>Criteria!D36</f>
        <v>Does each data table have a title?</v>
      </c>
      <c r="F37" s="105" t="s">
        <v>2</v>
      </c>
      <c r="G37" s="106"/>
      <c r="H37" s="104"/>
      <c r="I37" s="107"/>
      <c r="J37" s="108"/>
    </row>
    <row r="38" spans="1:10">
      <c r="A38" s="101" t="str">
        <f>Criteria!$A37</f>
        <v>Tables</v>
      </c>
      <c r="B38" s="103">
        <v>35</v>
      </c>
      <c r="C38" s="103" t="str">
        <f>Criteria!B37</f>
        <v>4.4</v>
      </c>
      <c r="D38" s="103" t="str">
        <f>Criteria!C37</f>
        <v>A</v>
      </c>
      <c r="E38" s="104" t="str">
        <f>Criteria!D37</f>
        <v>For each data table with a title, is the title relevant?</v>
      </c>
      <c r="F38" s="105" t="s">
        <v>2</v>
      </c>
      <c r="G38" s="106"/>
      <c r="H38" s="104"/>
      <c r="I38" s="107"/>
      <c r="J38" s="108"/>
    </row>
    <row r="39" spans="1:10" ht="22.5">
      <c r="A39" s="101" t="str">
        <f>Criteria!$A38</f>
        <v>Tables</v>
      </c>
      <c r="B39" s="103">
        <v>36</v>
      </c>
      <c r="C39" s="103" t="str">
        <f>Criteria!B38</f>
        <v>4.5</v>
      </c>
      <c r="D39" s="103" t="str">
        <f>Criteria!C38</f>
        <v>A</v>
      </c>
      <c r="E39" s="104" t="str">
        <f>Criteria!D38</f>
        <v>For each data table, are the row and column headings correctly linked to the data cells?</v>
      </c>
      <c r="F39" s="105" t="s">
        <v>2</v>
      </c>
      <c r="G39" s="106"/>
      <c r="H39" s="104"/>
      <c r="I39" s="107"/>
      <c r="J39" s="108"/>
    </row>
    <row r="40" spans="1:10" ht="33.75">
      <c r="A40" s="101" t="str">
        <f>Criteria!$A39</f>
        <v>Interactive components</v>
      </c>
      <c r="B40" s="103">
        <v>37</v>
      </c>
      <c r="C40" s="103" t="str">
        <f>Criteria!B39</f>
        <v>5.1</v>
      </c>
      <c r="D40" s="103" t="str">
        <f>Criteria!C39</f>
        <v>A</v>
      </c>
      <c r="E40" s="104" t="str">
        <f>Criteria!D39</f>
        <v>Is each user interface component, if necessary, compatible with assistive technologies (excluding special cases)?</v>
      </c>
      <c r="F40" s="105" t="s">
        <v>2</v>
      </c>
      <c r="G40" s="106"/>
      <c r="H40" s="104"/>
      <c r="I40" s="107"/>
      <c r="J40" s="108"/>
    </row>
    <row r="41" spans="1:10" ht="56.25" customHeight="1">
      <c r="A41" s="101" t="str">
        <f>Criteria!$A40</f>
        <v>Interactive components</v>
      </c>
      <c r="B41" s="103">
        <v>38</v>
      </c>
      <c r="C41" s="103" t="str">
        <f>Criteria!B40</f>
        <v>5.2</v>
      </c>
      <c r="D41" s="103" t="str">
        <f>Criteria!C40</f>
        <v>A</v>
      </c>
      <c r="E41" s="104" t="str">
        <f>Criteria!D40</f>
        <v>Is every user interface component accessible and operable by keyboard and any pointing device (excluding special cases)?</v>
      </c>
      <c r="F41" s="105" t="s">
        <v>2</v>
      </c>
      <c r="G41" s="106"/>
      <c r="H41" s="104"/>
      <c r="I41" s="107"/>
      <c r="J41" s="108"/>
    </row>
    <row r="42" spans="1:10" ht="22.5">
      <c r="A42" s="101" t="str">
        <f>Criteria!$A41</f>
        <v>Interactive components</v>
      </c>
      <c r="B42" s="103">
        <v>39</v>
      </c>
      <c r="C42" s="103" t="str">
        <f>Criteria!B41</f>
        <v>5.3</v>
      </c>
      <c r="D42" s="103" t="str">
        <f>Criteria!C41</f>
        <v>A</v>
      </c>
      <c r="E42" s="104" t="str">
        <f>Criteria!D41</f>
        <v>Does each context change meet one of these conditions?</v>
      </c>
      <c r="F42" s="105" t="s">
        <v>2</v>
      </c>
      <c r="G42" s="106"/>
      <c r="H42" s="104"/>
      <c r="I42" s="107"/>
      <c r="J42" s="108"/>
    </row>
    <row r="43" spans="1:10" ht="22.5">
      <c r="A43" s="101" t="str">
        <f>Criteria!$A42</f>
        <v>Interactive components</v>
      </c>
      <c r="B43" s="103">
        <v>40</v>
      </c>
      <c r="C43" s="103" t="str">
        <f>Criteria!B42</f>
        <v>5.4</v>
      </c>
      <c r="D43" s="103" t="str">
        <f>Criteria!C42</f>
        <v>AA</v>
      </c>
      <c r="E43" s="104" t="str">
        <f>Criteria!D42</f>
        <v>On each screen, are the status messages correctly rendered by assistive technologies?</v>
      </c>
      <c r="F43" s="105" t="s">
        <v>2</v>
      </c>
      <c r="G43" s="106"/>
      <c r="H43" s="104"/>
      <c r="I43" s="109"/>
      <c r="J43" s="108"/>
    </row>
    <row r="44" spans="1:10" ht="22.5">
      <c r="A44" s="101" t="str">
        <f>Criteria!$A43</f>
        <v>Interactive components</v>
      </c>
      <c r="B44" s="103">
        <v>41</v>
      </c>
      <c r="C44" s="103" t="str">
        <f>Criteria!B43</f>
        <v>5.5</v>
      </c>
      <c r="D44" s="103" t="str">
        <f>Criteria!C43</f>
        <v>A</v>
      </c>
      <c r="E44" s="104" t="str">
        <f>Criteria!D43</f>
        <v>Is each state of a toggle control presented to the user perceptible?</v>
      </c>
      <c r="F44" s="105" t="s">
        <v>2</v>
      </c>
      <c r="G44" s="106"/>
      <c r="H44" s="104"/>
      <c r="I44" s="107"/>
      <c r="J44" s="108"/>
    </row>
    <row r="45" spans="1:10" ht="22.5">
      <c r="A45" s="101" t="str">
        <f>Criteria!$A44</f>
        <v>Mandatory elements</v>
      </c>
      <c r="B45" s="103">
        <v>42</v>
      </c>
      <c r="C45" s="103" t="str">
        <f>Criteria!B44</f>
        <v>6.1</v>
      </c>
      <c r="D45" s="103" t="str">
        <f>Criteria!C44</f>
        <v>A</v>
      </c>
      <c r="E45" s="104" t="str">
        <f>Criteria!D44</f>
        <v>On each screen, are texts rendered by assistive technologies in the main language of the screen?</v>
      </c>
      <c r="F45" s="105" t="s">
        <v>2</v>
      </c>
      <c r="G45" s="106"/>
      <c r="H45" s="104"/>
      <c r="I45" s="107"/>
      <c r="J45" s="108"/>
    </row>
    <row r="46" spans="1:10" ht="33.75">
      <c r="A46" s="101" t="str">
        <f>Criteria!$A45</f>
        <v>Mandatory elements</v>
      </c>
      <c r="B46" s="103">
        <v>43</v>
      </c>
      <c r="C46" s="103" t="str">
        <f>Criteria!B45</f>
        <v>6.2</v>
      </c>
      <c r="D46" s="103" t="str">
        <f>Criteria!C45</f>
        <v>A</v>
      </c>
      <c r="E46" s="104" t="str">
        <f>Criteria!D45</f>
        <v>On each screen, interface elements must not be used only for layout purposes. Is this rule respected?</v>
      </c>
      <c r="F46" s="105" t="s">
        <v>2</v>
      </c>
      <c r="G46" s="106"/>
      <c r="H46" s="104"/>
      <c r="I46" s="107"/>
      <c r="J46" s="108"/>
    </row>
    <row r="47" spans="1:10" ht="22.5">
      <c r="A47" s="101" t="str">
        <f>Criteria!$A46</f>
        <v>Information structure</v>
      </c>
      <c r="B47" s="103">
        <v>44</v>
      </c>
      <c r="C47" s="103" t="str">
        <f>Criteria!B46</f>
        <v>7.1</v>
      </c>
      <c r="D47" s="103" t="str">
        <f>Criteria!C46</f>
        <v>A</v>
      </c>
      <c r="E47" s="104" t="str">
        <f>Criteria!D46</f>
        <v>On each screen, is the information structured by the appropriate use of headings?</v>
      </c>
      <c r="F47" s="105" t="s">
        <v>2</v>
      </c>
      <c r="G47" s="106"/>
      <c r="H47" s="104"/>
      <c r="I47" s="107"/>
      <c r="J47" s="108"/>
    </row>
    <row r="48" spans="1:10" ht="22.5">
      <c r="A48" s="101" t="str">
        <f>Criteria!$A47</f>
        <v>Information structure</v>
      </c>
      <c r="B48" s="103">
        <v>45</v>
      </c>
      <c r="C48" s="103" t="str">
        <f>Criteria!B47</f>
        <v>7.2</v>
      </c>
      <c r="D48" s="103" t="str">
        <f>Criteria!C47</f>
        <v>A</v>
      </c>
      <c r="E48" s="104" t="str">
        <f>Criteria!D47</f>
        <v>On each screen, is each list correctly structured?</v>
      </c>
      <c r="F48" s="105" t="s">
        <v>2</v>
      </c>
      <c r="G48" s="106"/>
      <c r="H48" s="104"/>
      <c r="I48" s="107"/>
      <c r="J48" s="108"/>
    </row>
    <row r="49" spans="1:10" ht="55.35" customHeight="1">
      <c r="A49" s="101" t="str">
        <f>Criteria!$A48</f>
        <v>Presentation</v>
      </c>
      <c r="B49" s="103">
        <v>46</v>
      </c>
      <c r="C49" s="103" t="str">
        <f>Criteria!B48</f>
        <v>8.1</v>
      </c>
      <c r="D49" s="103" t="str">
        <f>Criteria!C48</f>
        <v>A</v>
      </c>
      <c r="E49" s="104" t="str">
        <f>Criteria!D48</f>
        <v>On each screen, is the visible content carrying information accessible to assistive technologies?</v>
      </c>
      <c r="F49" s="105" t="s">
        <v>2</v>
      </c>
      <c r="G49" s="106"/>
      <c r="H49" s="104"/>
      <c r="I49" s="107"/>
      <c r="J49" s="108"/>
    </row>
    <row r="50" spans="1:10" ht="55.35" customHeight="1">
      <c r="A50" s="101" t="str">
        <f>Criteria!$A49</f>
        <v>Presentation</v>
      </c>
      <c r="B50" s="103">
        <v>47</v>
      </c>
      <c r="C50" s="103" t="str">
        <f>Criteria!B49</f>
        <v>8.2</v>
      </c>
      <c r="D50" s="103" t="str">
        <f>Criteria!C49</f>
        <v>AA</v>
      </c>
      <c r="E50" s="104" t="str">
        <f>Criteria!D49</f>
        <v>On each screen, can the user increase the font size by at least 200% (excluding special cases)?</v>
      </c>
      <c r="F50" s="105" t="s">
        <v>2</v>
      </c>
      <c r="G50" s="106"/>
      <c r="H50" s="104"/>
      <c r="I50" s="107"/>
      <c r="J50" s="108"/>
    </row>
    <row r="51" spans="1:10" ht="55.35" customHeight="1">
      <c r="A51" s="101" t="str">
        <f>Criteria!$A50</f>
        <v>Presentation</v>
      </c>
      <c r="B51" s="103">
        <v>48</v>
      </c>
      <c r="C51" s="103" t="str">
        <f>Criteria!B50</f>
        <v>8.3</v>
      </c>
      <c r="D51" s="103" t="str">
        <f>Criteria!C50</f>
        <v>A</v>
      </c>
      <c r="E51" s="104" t="str">
        <f>Criteria!D50</f>
        <v>On each screen, does each component in a text environment whose nature is not obvious have a contrast ratio greater than or equal to 3:1 in relation to the surrounding text?</v>
      </c>
      <c r="F51" s="105" t="s">
        <v>2</v>
      </c>
      <c r="G51" s="106"/>
      <c r="H51" s="104"/>
      <c r="I51" s="107"/>
      <c r="J51" s="108"/>
    </row>
    <row r="52" spans="1:10" ht="45">
      <c r="A52" s="101" t="str">
        <f>Criteria!$A51</f>
        <v>Presentation</v>
      </c>
      <c r="B52" s="103">
        <v>49</v>
      </c>
      <c r="C52" s="103" t="str">
        <f>Criteria!B51</f>
        <v>8.4</v>
      </c>
      <c r="D52" s="103" t="str">
        <f>Criteria!C51</f>
        <v>A</v>
      </c>
      <c r="E52" s="104" t="str">
        <f>Criteria!D51</f>
        <v>On each screen, for each component in a text environment whose nature is not obvious, is there an indication other than colour to indicate when focused and hovered with the mouse?</v>
      </c>
      <c r="F52" s="105" t="s">
        <v>2</v>
      </c>
      <c r="G52" s="106"/>
      <c r="H52" s="104"/>
      <c r="I52" s="107"/>
      <c r="J52" s="108"/>
    </row>
    <row r="53" spans="1:10" ht="55.35" customHeight="1">
      <c r="A53" s="101" t="str">
        <f>Criteria!$A52</f>
        <v>Presentation</v>
      </c>
      <c r="B53" s="103">
        <v>50</v>
      </c>
      <c r="C53" s="103" t="str">
        <f>Criteria!B52</f>
        <v>8.5</v>
      </c>
      <c r="D53" s="103" t="str">
        <f>Criteria!C52</f>
        <v>A</v>
      </c>
      <c r="E53" s="104" t="str">
        <f>Criteria!D52</f>
        <v>On each screen, for each element receiving the focus, is the focus visible?</v>
      </c>
      <c r="F53" s="105" t="s">
        <v>2</v>
      </c>
      <c r="G53" s="106"/>
      <c r="H53" s="104"/>
      <c r="I53" s="107"/>
      <c r="J53" s="108"/>
    </row>
    <row r="54" spans="1:10" ht="55.35" customHeight="1">
      <c r="A54" s="101" t="str">
        <f>Criteria!$A53</f>
        <v>Presentation</v>
      </c>
      <c r="B54" s="103">
        <v>51</v>
      </c>
      <c r="C54" s="103" t="str">
        <f>Criteria!B53</f>
        <v>8.6</v>
      </c>
      <c r="D54" s="103" t="str">
        <f>Criteria!C53</f>
        <v>A</v>
      </c>
      <c r="E54" s="104" t="str">
        <f>Criteria!D53</f>
        <v>On each screen, information must not be conveyed solely by shape, size or location. Is this rule respected?</v>
      </c>
      <c r="F54" s="105" t="s">
        <v>2</v>
      </c>
      <c r="G54" s="106"/>
      <c r="H54" s="104"/>
      <c r="I54" s="107"/>
      <c r="J54" s="108"/>
    </row>
    <row r="55" spans="1:10" ht="55.35" customHeight="1">
      <c r="A55" s="101" t="str">
        <f>Criteria!$A54</f>
        <v>Presentation</v>
      </c>
      <c r="B55" s="103">
        <v>52</v>
      </c>
      <c r="C55" s="103" t="str">
        <f>Criteria!B54</f>
        <v>8.7</v>
      </c>
      <c r="D55" s="103" t="str">
        <f>Criteria!C54</f>
        <v>AA</v>
      </c>
      <c r="E55" s="104" t="str">
        <f>Criteria!D54</f>
        <v>On each screen, is the additional content that appears when the focus is set or when a user interface component is hovered over controllable by the user (excluding special cases)?</v>
      </c>
      <c r="F55" s="105" t="s">
        <v>2</v>
      </c>
      <c r="G55" s="106"/>
      <c r="H55" s="104"/>
      <c r="I55" s="107"/>
      <c r="J55" s="108"/>
    </row>
    <row r="56" spans="1:10" ht="55.35" customHeight="1">
      <c r="A56" s="101" t="str">
        <f>Criteria!$A55</f>
        <v>Forms</v>
      </c>
      <c r="B56" s="103">
        <v>53</v>
      </c>
      <c r="C56" s="103" t="str">
        <f>Criteria!B55</f>
        <v>9.1</v>
      </c>
      <c r="D56" s="103" t="str">
        <f>Criteria!C55</f>
        <v>A</v>
      </c>
      <c r="E56" s="104" t="str">
        <f>Criteria!D55</f>
        <v>Does each form field have a visible label?</v>
      </c>
      <c r="F56" s="105" t="s">
        <v>2</v>
      </c>
      <c r="G56" s="106"/>
      <c r="H56" s="104"/>
      <c r="I56" s="107"/>
      <c r="J56" s="108"/>
    </row>
    <row r="57" spans="1:10" ht="55.35" customHeight="1">
      <c r="A57" s="101" t="str">
        <f>Criteria!$A56</f>
        <v>Forms</v>
      </c>
      <c r="B57" s="103">
        <v>54</v>
      </c>
      <c r="C57" s="103" t="str">
        <f>Criteria!B56</f>
        <v>9.2</v>
      </c>
      <c r="D57" s="103" t="str">
        <f>Criteria!C56</f>
        <v>A</v>
      </c>
      <c r="E57" s="104" t="str">
        <f>Criteria!D56</f>
        <v>Does each form field have a label that is accessible to assistive technologies?</v>
      </c>
      <c r="F57" s="105" t="s">
        <v>2</v>
      </c>
      <c r="G57" s="106"/>
      <c r="H57" s="104"/>
      <c r="I57" s="107"/>
      <c r="J57" s="108"/>
    </row>
    <row r="58" spans="1:10">
      <c r="A58" s="101" t="str">
        <f>Criteria!$A57</f>
        <v>Forms</v>
      </c>
      <c r="B58" s="103">
        <v>55</v>
      </c>
      <c r="C58" s="103" t="str">
        <f>Criteria!B57</f>
        <v>9.3</v>
      </c>
      <c r="D58" s="103" t="str">
        <f>Criteria!C57</f>
        <v>A</v>
      </c>
      <c r="E58" s="104" t="str">
        <f>Criteria!D57</f>
        <v>Is each label associated with a form field relevant?</v>
      </c>
      <c r="F58" s="105" t="s">
        <v>2</v>
      </c>
      <c r="G58" s="106"/>
      <c r="H58" s="104"/>
      <c r="I58" s="107"/>
      <c r="J58" s="108"/>
    </row>
    <row r="59" spans="1:10" ht="22.5">
      <c r="A59" s="101" t="str">
        <f>Criteria!$A58</f>
        <v>Forms</v>
      </c>
      <c r="B59" s="103">
        <v>56</v>
      </c>
      <c r="C59" s="103" t="str">
        <f>Criteria!B58</f>
        <v>9.4</v>
      </c>
      <c r="D59" s="103" t="str">
        <f>Criteria!C58</f>
        <v>A</v>
      </c>
      <c r="E59" s="104" t="str">
        <f>Criteria!D58</f>
        <v>Are each field label and its associated field located next to each other?</v>
      </c>
      <c r="F59" s="105" t="s">
        <v>2</v>
      </c>
      <c r="G59" s="106"/>
      <c r="H59" s="104"/>
      <c r="I59" s="107"/>
      <c r="J59" s="108"/>
    </row>
    <row r="60" spans="1:10" ht="55.35" customHeight="1">
      <c r="A60" s="101" t="str">
        <f>Criteria!$A59</f>
        <v>Forms</v>
      </c>
      <c r="B60" s="103">
        <v>57</v>
      </c>
      <c r="C60" s="103" t="str">
        <f>Criteria!B59</f>
        <v>9.5</v>
      </c>
      <c r="D60" s="103" t="str">
        <f>Criteria!C59</f>
        <v>A</v>
      </c>
      <c r="E60" s="104" t="str">
        <f>Criteria!D59</f>
        <v>In each form, is the label of each button relevant?</v>
      </c>
      <c r="F60" s="105" t="s">
        <v>2</v>
      </c>
      <c r="G60" s="106"/>
      <c r="H60" s="104"/>
      <c r="I60" s="107"/>
      <c r="J60" s="108"/>
    </row>
    <row r="61" spans="1:10" ht="55.35" customHeight="1">
      <c r="A61" s="101" t="str">
        <f>Criteria!$A60</f>
        <v>Forms</v>
      </c>
      <c r="B61" s="103">
        <v>58</v>
      </c>
      <c r="C61" s="103" t="str">
        <f>Criteria!B60</f>
        <v>9.6</v>
      </c>
      <c r="D61" s="103" t="str">
        <f>Criteria!C60</f>
        <v>A</v>
      </c>
      <c r="E61" s="104" t="str">
        <f>Criteria!D60</f>
        <v>In each form, are the related form controls identified, if necessary?</v>
      </c>
      <c r="F61" s="105" t="s">
        <v>2</v>
      </c>
      <c r="G61" s="106"/>
      <c r="H61" s="104"/>
      <c r="I61" s="107"/>
      <c r="J61" s="108"/>
    </row>
    <row r="62" spans="1:10" ht="22.5">
      <c r="A62" s="101" t="str">
        <f>Criteria!$A61</f>
        <v>Forms</v>
      </c>
      <c r="B62" s="103">
        <v>59</v>
      </c>
      <c r="C62" s="103" t="str">
        <f>Criteria!B61</f>
        <v>9.7</v>
      </c>
      <c r="D62" s="103" t="str">
        <f>Criteria!C61</f>
        <v>A</v>
      </c>
      <c r="E62" s="104" t="str">
        <f>Criteria!D61</f>
        <v>Are the mandatory form fields correctly identified (excluding special cases)?</v>
      </c>
      <c r="F62" s="105" t="s">
        <v>2</v>
      </c>
      <c r="G62" s="106"/>
      <c r="H62" s="104"/>
      <c r="I62" s="107"/>
      <c r="J62" s="108"/>
    </row>
    <row r="63" spans="1:10" ht="22.5">
      <c r="A63" s="101" t="str">
        <f>Criteria!$A62</f>
        <v>Forms</v>
      </c>
      <c r="B63" s="103">
        <v>60</v>
      </c>
      <c r="C63" s="103" t="str">
        <f>Criteria!B62</f>
        <v>9.8</v>
      </c>
      <c r="D63" s="103" t="str">
        <f>Criteria!C62</f>
        <v>A</v>
      </c>
      <c r="E63" s="104" t="str">
        <f>Criteria!D62</f>
        <v>For each mandatory form field, is the expected data type and/or format available?</v>
      </c>
      <c r="F63" s="105" t="s">
        <v>2</v>
      </c>
      <c r="G63" s="106"/>
      <c r="H63" s="104"/>
      <c r="I63" s="107"/>
      <c r="J63" s="108"/>
    </row>
    <row r="64" spans="1:10">
      <c r="A64" s="101" t="str">
        <f>Criteria!$A63</f>
        <v>Forms</v>
      </c>
      <c r="B64" s="103">
        <v>61</v>
      </c>
      <c r="C64" s="103" t="str">
        <f>Criteria!B63</f>
        <v>9.9</v>
      </c>
      <c r="D64" s="103" t="str">
        <f>Criteria!C63</f>
        <v>A</v>
      </c>
      <c r="E64" s="104" t="str">
        <f>Criteria!D63</f>
        <v>In each form, are input errors accessible?</v>
      </c>
      <c r="F64" s="105" t="s">
        <v>2</v>
      </c>
      <c r="G64" s="106"/>
      <c r="H64" s="104"/>
      <c r="I64" s="107"/>
      <c r="J64" s="108"/>
    </row>
    <row r="65" spans="1:10" ht="33.75">
      <c r="A65" s="101" t="str">
        <f>Criteria!$A64</f>
        <v>Forms</v>
      </c>
      <c r="B65" s="103">
        <v>62</v>
      </c>
      <c r="C65" s="103" t="str">
        <f>Criteria!B64</f>
        <v>9.10</v>
      </c>
      <c r="D65" s="103" t="str">
        <f>Criteria!C64</f>
        <v>AA</v>
      </c>
      <c r="E65" s="104" t="str">
        <f>Criteria!D64</f>
        <v>In each form, is the error management accompanied, if necessary, by suggestions of expected data types, formats or values?</v>
      </c>
      <c r="F65" s="105" t="s">
        <v>2</v>
      </c>
      <c r="G65" s="106"/>
      <c r="H65" s="104"/>
      <c r="I65" s="107"/>
      <c r="J65" s="108"/>
    </row>
    <row r="66" spans="1:10" ht="55.35" customHeight="1">
      <c r="A66" s="101" t="str">
        <f>Criteria!$A65</f>
        <v>Forms</v>
      </c>
      <c r="B66" s="103">
        <v>63</v>
      </c>
      <c r="C66" s="103" t="str">
        <f>Criteria!B65</f>
        <v>9.11</v>
      </c>
      <c r="D66" s="103" t="str">
        <f>Criteria!C65</f>
        <v>AA</v>
      </c>
      <c r="E66" s="104" t="str">
        <f>Criteria!D65</f>
        <v>For each form that modifies or deletes data, or transmits answers to a test or examination, or whose validation has financial or legal consequences, can the data entered be modified, updated or rendered by the user?</v>
      </c>
      <c r="F66" s="105" t="s">
        <v>2</v>
      </c>
      <c r="G66" s="106"/>
      <c r="H66" s="104"/>
      <c r="I66" s="107"/>
      <c r="J66" s="108"/>
    </row>
    <row r="67" spans="1:10" ht="55.35" customHeight="1">
      <c r="A67" s="101" t="str">
        <f>Criteria!$A66</f>
        <v>Forms</v>
      </c>
      <c r="B67" s="103">
        <v>64</v>
      </c>
      <c r="C67" s="103" t="str">
        <f>Criteria!B66</f>
        <v>9.12</v>
      </c>
      <c r="D67" s="103" t="str">
        <f>Criteria!C66</f>
        <v>AA</v>
      </c>
      <c r="E67" s="104" t="str">
        <f>Criteria!D66</f>
        <v>For each field that expects personal user data, is input facilitated?</v>
      </c>
      <c r="F67" s="105" t="s">
        <v>2</v>
      </c>
      <c r="G67" s="106"/>
      <c r="H67" s="104"/>
      <c r="I67" s="107"/>
      <c r="J67" s="108"/>
    </row>
    <row r="68" spans="1:10" ht="55.35" customHeight="1">
      <c r="A68" s="101" t="str">
        <f>Criteria!$A67</f>
        <v>Navigation</v>
      </c>
      <c r="B68" s="103">
        <v>65</v>
      </c>
      <c r="C68" s="103" t="str">
        <f>Criteria!B67</f>
        <v>10.1</v>
      </c>
      <c r="D68" s="103" t="str">
        <f>Criteria!C67</f>
        <v>A</v>
      </c>
      <c r="E68" s="104" t="str">
        <f>Criteria!D67</f>
        <v>On each screen, is the navigation sequence consistent?</v>
      </c>
      <c r="F68" s="105" t="s">
        <v>2</v>
      </c>
      <c r="G68" s="106"/>
      <c r="H68" s="104"/>
      <c r="I68" s="107"/>
      <c r="J68" s="108"/>
    </row>
    <row r="69" spans="1:10" ht="22.5">
      <c r="A69" s="101" t="str">
        <f>Criteria!$A68</f>
        <v>Navigation</v>
      </c>
      <c r="B69" s="103">
        <v>66</v>
      </c>
      <c r="C69" s="103" t="str">
        <f>Criteria!B68</f>
        <v>10.2</v>
      </c>
      <c r="D69" s="103" t="str">
        <f>Criteria!C68</f>
        <v>A</v>
      </c>
      <c r="E69" s="104" t="str">
        <f>Criteria!D68</f>
        <v>On each screen, is the reading sequence by assistive technologies consistent?</v>
      </c>
      <c r="F69" s="105" t="s">
        <v>2</v>
      </c>
      <c r="G69" s="106"/>
      <c r="H69" s="104"/>
      <c r="I69" s="107"/>
      <c r="J69" s="108"/>
    </row>
    <row r="70" spans="1:10" ht="76.5" customHeight="1">
      <c r="A70" s="101" t="str">
        <f>Criteria!$A69</f>
        <v>Navigation</v>
      </c>
      <c r="B70" s="103">
        <v>67</v>
      </c>
      <c r="C70" s="103" t="str">
        <f>Criteria!B69</f>
        <v>10.3</v>
      </c>
      <c r="D70" s="103" t="str">
        <f>Criteria!C69</f>
        <v>A</v>
      </c>
      <c r="E70" s="104" t="str">
        <f>Criteria!D69</f>
        <v>On each screen, the navigation must not contain any keyboard traps. Is this rule respected?</v>
      </c>
      <c r="F70" s="105" t="s">
        <v>2</v>
      </c>
      <c r="G70" s="106"/>
      <c r="H70" s="104"/>
      <c r="I70" s="107"/>
      <c r="J70" s="108"/>
    </row>
    <row r="71" spans="1:10" ht="33.75">
      <c r="A71" s="101" t="str">
        <f>Criteria!$A70</f>
        <v>Navigation</v>
      </c>
      <c r="B71" s="103">
        <v>68</v>
      </c>
      <c r="C71" s="103" t="str">
        <f>Criteria!B70</f>
        <v>10.4</v>
      </c>
      <c r="D71" s="103" t="str">
        <f>Criteria!C70</f>
        <v>A</v>
      </c>
      <c r="E71" s="104" t="str">
        <f>Criteria!D70</f>
        <v>On each screen, are keyboard shortcuts using only one key (upper or lower case letter, punctuation, number or symbol) controllable by the user?</v>
      </c>
      <c r="F71" s="105" t="s">
        <v>2</v>
      </c>
      <c r="G71" s="106"/>
      <c r="H71" s="104"/>
      <c r="I71" s="107"/>
      <c r="J71" s="108"/>
    </row>
    <row r="72" spans="1:10" ht="33.75">
      <c r="A72" s="101" t="str">
        <f>Criteria!$A71</f>
        <v>Consultation</v>
      </c>
      <c r="B72" s="103">
        <v>69</v>
      </c>
      <c r="C72" s="103" t="str">
        <f>Criteria!B71</f>
        <v>11.1</v>
      </c>
      <c r="D72" s="103" t="str">
        <f>Criteria!C71</f>
        <v>A</v>
      </c>
      <c r="E72" s="104" t="str">
        <f>Criteria!D71</f>
        <v>For each screen, does the user have control over each time limit modifying content (excluding special cases)?</v>
      </c>
      <c r="F72" s="105" t="s">
        <v>2</v>
      </c>
      <c r="G72" s="106"/>
      <c r="H72" s="104"/>
      <c r="I72" s="107"/>
      <c r="J72" s="108"/>
    </row>
    <row r="73" spans="1:10" ht="55.35" customHeight="1">
      <c r="A73" s="101" t="str">
        <f>Criteria!$A72</f>
        <v>Consultation</v>
      </c>
      <c r="B73" s="103">
        <v>70</v>
      </c>
      <c r="C73" s="103" t="str">
        <f>Criteria!B72</f>
        <v>11.2</v>
      </c>
      <c r="D73" s="103" t="str">
        <f>Criteria!C72</f>
        <v>A</v>
      </c>
      <c r="E73" s="104" t="str">
        <f>Criteria!D72</f>
        <v>For each screen, can each process limiting the time of a session be stopped or deleted (excluding special cases)?</v>
      </c>
      <c r="F73" s="105" t="s">
        <v>2</v>
      </c>
      <c r="G73" s="106"/>
      <c r="H73" s="104"/>
      <c r="I73" s="107"/>
      <c r="J73" s="108"/>
    </row>
    <row r="74" spans="1:10" ht="55.35" customHeight="1">
      <c r="A74" s="101" t="str">
        <f>Criteria!$A73</f>
        <v>Consultation</v>
      </c>
      <c r="B74" s="103">
        <v>71</v>
      </c>
      <c r="C74" s="103" t="str">
        <f>Criteria!B73</f>
        <v>11.3</v>
      </c>
      <c r="D74" s="103" t="str">
        <f>Criteria!C73</f>
        <v>A</v>
      </c>
      <c r="E74" s="104" t="str">
        <f>Criteria!D73</f>
        <v>On each screen, does each office document available for download have, if necessary, an accessible version (excluding special cases)?</v>
      </c>
      <c r="F74" s="105" t="s">
        <v>2</v>
      </c>
      <c r="G74" s="106"/>
      <c r="H74" s="104"/>
      <c r="I74" s="107"/>
      <c r="J74" s="108"/>
    </row>
    <row r="75" spans="1:10" ht="55.35" customHeight="1">
      <c r="A75" s="101" t="str">
        <f>Criteria!$A74</f>
        <v>Consultation</v>
      </c>
      <c r="B75" s="103">
        <v>72</v>
      </c>
      <c r="C75" s="103" t="str">
        <f>Criteria!B74</f>
        <v>11.4</v>
      </c>
      <c r="D75" s="103" t="str">
        <f>Criteria!C74</f>
        <v>A</v>
      </c>
      <c r="E75" s="104" t="str">
        <f>Criteria!D74</f>
        <v>For each office document with an accessible version, does this version offer the same information (excluding special cases)?</v>
      </c>
      <c r="F75" s="105" t="s">
        <v>2</v>
      </c>
      <c r="G75" s="106"/>
      <c r="H75" s="104"/>
      <c r="I75" s="107"/>
      <c r="J75" s="108"/>
    </row>
    <row r="76" spans="1:10" ht="55.35" customHeight="1">
      <c r="A76" s="101" t="str">
        <f>Criteria!$A75</f>
        <v>Consultation</v>
      </c>
      <c r="B76" s="103">
        <v>73</v>
      </c>
      <c r="C76" s="103" t="str">
        <f>Criteria!B75</f>
        <v>11.5</v>
      </c>
      <c r="D76" s="103" t="str">
        <f>Criteria!C75</f>
        <v>A</v>
      </c>
      <c r="E76" s="104" t="str">
        <f>Criteria!D75</f>
        <v>On each screen, does each cryptic content (ASCII art, emoticon, cryptic syntax) have an alternative?</v>
      </c>
      <c r="F76" s="105" t="s">
        <v>2</v>
      </c>
      <c r="G76" s="106"/>
      <c r="H76" s="104"/>
      <c r="I76" s="107"/>
      <c r="J76" s="108"/>
    </row>
    <row r="77" spans="1:10" ht="33.75">
      <c r="A77" s="101" t="str">
        <f>Criteria!$A76</f>
        <v>Consultation</v>
      </c>
      <c r="B77" s="103">
        <v>74</v>
      </c>
      <c r="C77" s="103" t="str">
        <f>Criteria!B76</f>
        <v>11.6</v>
      </c>
      <c r="D77" s="103" t="str">
        <f>Criteria!C76</f>
        <v>A</v>
      </c>
      <c r="E77" s="104" t="str">
        <f>Criteria!D76</f>
        <v>On each screen, for each cryptic content (ASCII art, emoticon, cryptic syntax) having an alternative, is this alternative relevant?</v>
      </c>
      <c r="F77" s="105" t="s">
        <v>2</v>
      </c>
      <c r="G77" s="106"/>
      <c r="H77" s="104"/>
      <c r="I77" s="107"/>
      <c r="J77" s="108"/>
    </row>
    <row r="78" spans="1:10" ht="22.5">
      <c r="A78" s="101" t="str">
        <f>Criteria!$A77</f>
        <v>Consultation</v>
      </c>
      <c r="B78" s="103">
        <v>75</v>
      </c>
      <c r="C78" s="103" t="str">
        <f>Criteria!B77</f>
        <v>11.7</v>
      </c>
      <c r="D78" s="103" t="str">
        <f>Criteria!C77</f>
        <v>A</v>
      </c>
      <c r="E78" s="104" t="str">
        <f>Criteria!D77</f>
        <v>On each screen, are sudden change in brightness or blinking effects used correctly?</v>
      </c>
      <c r="F78" s="105" t="s">
        <v>2</v>
      </c>
      <c r="G78" s="106"/>
      <c r="H78" s="104"/>
      <c r="I78" s="107"/>
      <c r="J78" s="108"/>
    </row>
    <row r="79" spans="1:10" ht="55.35" customHeight="1">
      <c r="A79" s="101" t="str">
        <f>Criteria!$A78</f>
        <v>Consultation</v>
      </c>
      <c r="B79" s="103">
        <v>76</v>
      </c>
      <c r="C79" s="103" t="str">
        <f>Criteria!B78</f>
        <v>11.8</v>
      </c>
      <c r="D79" s="103" t="str">
        <f>Criteria!C78</f>
        <v>A</v>
      </c>
      <c r="E79" s="104" t="str">
        <f>Criteria!D78</f>
        <v>On each screen, is each moving or blinking content controllable by the user?</v>
      </c>
      <c r="F79" s="105" t="s">
        <v>2</v>
      </c>
      <c r="G79" s="106"/>
      <c r="H79" s="104"/>
      <c r="I79" s="107"/>
      <c r="J79" s="108"/>
    </row>
    <row r="80" spans="1:10" ht="55.35" customHeight="1">
      <c r="A80" s="101" t="str">
        <f>Criteria!$A79</f>
        <v>Consultation</v>
      </c>
      <c r="B80" s="103">
        <v>77</v>
      </c>
      <c r="C80" s="103" t="str">
        <f>Criteria!B79</f>
        <v>11.9</v>
      </c>
      <c r="D80" s="103" t="str">
        <f>Criteria!C79</f>
        <v>AA</v>
      </c>
      <c r="E80" s="104" t="str">
        <f>Criteria!D79</f>
        <v>On each screen, is the content offered viewable regardless of screen orientation (portrait or landscape) (excluding special cases)?</v>
      </c>
      <c r="F80" s="105" t="s">
        <v>2</v>
      </c>
      <c r="G80" s="106"/>
      <c r="H80" s="104"/>
      <c r="I80" s="107"/>
      <c r="J80" s="108"/>
    </row>
    <row r="81" spans="1:10" ht="55.35" customHeight="1">
      <c r="A81" s="101" t="str">
        <f>Criteria!$A80</f>
        <v>Consultation</v>
      </c>
      <c r="B81" s="103">
        <v>78</v>
      </c>
      <c r="C81" s="103" t="str">
        <f>Criteria!B80</f>
        <v>11.10</v>
      </c>
      <c r="D81" s="103" t="str">
        <f>Criteria!C80</f>
        <v>A</v>
      </c>
      <c r="E81" s="104" t="str">
        <f>Criteria!D80</f>
        <v>On each screen, are the features that can be activated using a complex gesture able to be activated using a simple gesture (excluding special cases)?</v>
      </c>
      <c r="F81" s="105" t="s">
        <v>2</v>
      </c>
      <c r="G81" s="106"/>
      <c r="H81" s="104"/>
      <c r="I81" s="107"/>
      <c r="J81" s="108"/>
    </row>
    <row r="82" spans="1:10" ht="55.35" customHeight="1">
      <c r="A82" s="101" t="str">
        <f>Criteria!$A81</f>
        <v>Consultation</v>
      </c>
      <c r="B82" s="103">
        <v>79</v>
      </c>
      <c r="C82" s="103" t="str">
        <f>Criteria!B81</f>
        <v>11.11</v>
      </c>
      <c r="D82" s="103" t="str">
        <f>Criteria!C81</f>
        <v>A</v>
      </c>
      <c r="E82" s="104" t="str">
        <f>Criteria!D81</f>
        <v>On each screen, are the features that can be activated by performing simultaneous actions activated by means of a single action? Is this rule respected (excluding special cases)?</v>
      </c>
      <c r="F82" s="105" t="s">
        <v>2</v>
      </c>
      <c r="G82" s="106"/>
      <c r="H82" s="104"/>
      <c r="I82" s="107"/>
      <c r="J82" s="108"/>
    </row>
    <row r="83" spans="1:10" ht="55.35" customHeight="1">
      <c r="A83" s="101" t="str">
        <f>Criteria!$A82</f>
        <v>Consultation</v>
      </c>
      <c r="B83" s="103">
        <v>80</v>
      </c>
      <c r="C83" s="103" t="str">
        <f>Criteria!B82</f>
        <v>11.12</v>
      </c>
      <c r="D83" s="103" t="str">
        <f>Criteria!C82</f>
        <v>A</v>
      </c>
      <c r="E83" s="104" t="str">
        <f>Criteria!D82</f>
        <v>On each screen, can actions triggered by a pointing device on a single point on the screen be cancelled (excluding special cases)?</v>
      </c>
      <c r="F83" s="105" t="s">
        <v>2</v>
      </c>
      <c r="G83" s="106"/>
      <c r="H83" s="104"/>
      <c r="I83" s="107"/>
      <c r="J83" s="108"/>
    </row>
    <row r="84" spans="1:10" ht="55.35" customHeight="1">
      <c r="A84" s="101" t="str">
        <f>Criteria!$A83</f>
        <v>Consultation</v>
      </c>
      <c r="B84" s="103">
        <v>81</v>
      </c>
      <c r="C84" s="103" t="str">
        <f>Criteria!B83</f>
        <v>11.13</v>
      </c>
      <c r="D84" s="103" t="str">
        <f>Criteria!C83</f>
        <v>A</v>
      </c>
      <c r="E84" s="104" t="str">
        <f>Criteria!D83</f>
        <v>On each screen, can the features involving movement from or to the device be satisfied in an alternative way (excluding special cases)?</v>
      </c>
      <c r="F84" s="105" t="s">
        <v>2</v>
      </c>
      <c r="G84" s="106"/>
      <c r="H84" s="104"/>
      <c r="I84" s="107"/>
      <c r="J84" s="108"/>
    </row>
    <row r="85" spans="1:10" ht="55.35" customHeight="1">
      <c r="A85" s="101" t="str">
        <f>Criteria!$A84</f>
        <v>Consultation</v>
      </c>
      <c r="B85" s="103">
        <v>82</v>
      </c>
      <c r="C85" s="103" t="str">
        <f>Criteria!B84</f>
        <v>11.14</v>
      </c>
      <c r="D85" s="103" t="str">
        <f>Criteria!C84</f>
        <v>AA</v>
      </c>
      <c r="E85" s="104" t="str">
        <f>Criteria!D84</f>
        <v>For each document conversion feature, is the accessibility information available in the source document retained in the destination document (excluding special cases)?</v>
      </c>
      <c r="F85" s="105" t="s">
        <v>2</v>
      </c>
      <c r="G85" s="106"/>
      <c r="H85" s="104"/>
      <c r="I85" s="107"/>
      <c r="J85" s="108"/>
    </row>
    <row r="86" spans="1:10" ht="55.35" customHeight="1">
      <c r="A86" s="101" t="str">
        <f>Criteria!$A85</f>
        <v>Consultation</v>
      </c>
      <c r="B86" s="103">
        <v>83</v>
      </c>
      <c r="C86" s="103" t="str">
        <f>Criteria!B85</f>
        <v>11.15</v>
      </c>
      <c r="D86" s="103" t="str">
        <f>Criteria!C85</f>
        <v>A</v>
      </c>
      <c r="E86" s="104" t="str">
        <f>Criteria!D85</f>
        <v>Is an alternative method available for each identification or control functionality of the application that relies on the use of biological characteristics of the user?</v>
      </c>
      <c r="F86" s="105" t="s">
        <v>2</v>
      </c>
      <c r="G86" s="106"/>
      <c r="H86" s="104"/>
      <c r="I86" s="107"/>
      <c r="J86" s="108"/>
    </row>
    <row r="87" spans="1:10" ht="55.35" customHeight="1">
      <c r="A87" s="101" t="str">
        <f>Criteria!$A86</f>
        <v>Consultation</v>
      </c>
      <c r="B87" s="103">
        <v>84</v>
      </c>
      <c r="C87" s="103" t="str">
        <f>Criteria!B86</f>
        <v>11.16</v>
      </c>
      <c r="D87" s="103" t="str">
        <f>Criteria!C86</f>
        <v>A</v>
      </c>
      <c r="E87" s="104" t="str">
        <f>Criteria!D86</f>
        <v>For each application that incorporates key repeat functionality, is the repeat adjustable (excluding special cases)?</v>
      </c>
      <c r="F87" s="105" t="s">
        <v>2</v>
      </c>
      <c r="G87" s="106"/>
      <c r="H87" s="104"/>
      <c r="I87" s="107"/>
      <c r="J87" s="108"/>
    </row>
    <row r="88" spans="1:10" ht="55.35" customHeight="1">
      <c r="A88" s="101" t="str">
        <f>Criteria!$A87</f>
        <v>Documentation and accessibility features</v>
      </c>
      <c r="B88" s="103">
        <v>85</v>
      </c>
      <c r="C88" s="103" t="str">
        <f>Criteria!B87</f>
        <v>12.1</v>
      </c>
      <c r="D88" s="103" t="str">
        <f>Criteria!C87</f>
        <v>AA</v>
      </c>
      <c r="E88" s="104" t="str">
        <f>Criteria!D87</f>
        <v>Does the application documentation describe the accessibility features of the application and their use?</v>
      </c>
      <c r="F88" s="105" t="s">
        <v>2</v>
      </c>
      <c r="G88" s="106"/>
      <c r="H88" s="104"/>
      <c r="I88" s="107"/>
      <c r="J88" s="108"/>
    </row>
    <row r="89" spans="1:10" ht="55.35" customHeight="1">
      <c r="A89" s="101" t="str">
        <f>Criteria!$A88</f>
        <v>Documentation and accessibility features</v>
      </c>
      <c r="B89" s="103">
        <v>86</v>
      </c>
      <c r="C89" s="103" t="str">
        <f>Criteria!B88</f>
        <v>12.2</v>
      </c>
      <c r="D89" s="103" t="str">
        <f>Criteria!C88</f>
        <v>A</v>
      </c>
      <c r="E89" s="104" t="str">
        <f>Criteria!D88</f>
        <v>For each accessibility feature described in the documentation, the entire path that enables it to be activated meets the accessibility needs of the users who require it. Is this rule respected (excluding special cases)?</v>
      </c>
      <c r="F89" s="105" t="s">
        <v>2</v>
      </c>
      <c r="G89" s="106"/>
      <c r="H89" s="104"/>
      <c r="I89" s="107"/>
      <c r="J89" s="108"/>
    </row>
    <row r="90" spans="1:10" ht="55.35" customHeight="1">
      <c r="A90" s="101" t="str">
        <f>Criteria!$A89</f>
        <v>Documentation and accessibility features</v>
      </c>
      <c r="B90" s="103">
        <v>87</v>
      </c>
      <c r="C90" s="103" t="str">
        <f>Criteria!B89</f>
        <v>12.3</v>
      </c>
      <c r="D90" s="103" t="str">
        <f>Criteria!C89</f>
        <v>A</v>
      </c>
      <c r="E90" s="104" t="str">
        <f>Criteria!D89</f>
        <v>The application does not interfere with the accessibility features of the platform. Is this rule respected?</v>
      </c>
      <c r="F90" s="105" t="s">
        <v>2</v>
      </c>
      <c r="G90" s="106"/>
      <c r="H90" s="104"/>
      <c r="I90" s="107"/>
      <c r="J90" s="108"/>
    </row>
    <row r="91" spans="1:10" ht="55.35" customHeight="1">
      <c r="A91" s="101" t="str">
        <f>Criteria!$A90</f>
        <v>Documentation and accessibility features</v>
      </c>
      <c r="B91" s="103">
        <v>88</v>
      </c>
      <c r="C91" s="103" t="str">
        <f>Criteria!B90</f>
        <v>12.4</v>
      </c>
      <c r="D91" s="103" t="str">
        <f>Criteria!C90</f>
        <v>A</v>
      </c>
      <c r="E91" s="104" t="str">
        <f>Criteria!D90</f>
        <v>Is the application documentation accessible?</v>
      </c>
      <c r="F91" s="105" t="s">
        <v>2</v>
      </c>
      <c r="G91" s="106"/>
      <c r="H91" s="104"/>
      <c r="I91" s="107"/>
      <c r="J91" s="108"/>
    </row>
    <row r="92" spans="1:10" ht="55.35" customHeight="1">
      <c r="A92" s="101" t="str">
        <f>Criteria!$A91</f>
        <v>Editing tools</v>
      </c>
      <c r="B92" s="103">
        <v>89</v>
      </c>
      <c r="C92" s="103" t="str">
        <f>Criteria!B91</f>
        <v>13.1</v>
      </c>
      <c r="D92" s="103" t="str">
        <f>Criteria!C91</f>
        <v>A</v>
      </c>
      <c r="E92" s="104" t="str">
        <f>Criteria!D91</f>
        <v>Can the editing tool be used to define the accessibility information required to create compliant content?</v>
      </c>
      <c r="F92" s="105" t="s">
        <v>2</v>
      </c>
      <c r="G92" s="106"/>
      <c r="H92" s="104"/>
      <c r="I92" s="107"/>
      <c r="J92" s="108"/>
    </row>
    <row r="93" spans="1:10" ht="22.5">
      <c r="A93" s="101" t="str">
        <f>Criteria!$A92</f>
        <v>Editing tools</v>
      </c>
      <c r="B93" s="103">
        <v>90</v>
      </c>
      <c r="C93" s="103" t="str">
        <f>Criteria!B92</f>
        <v>13.2</v>
      </c>
      <c r="D93" s="103" t="str">
        <f>Criteria!C92</f>
        <v>A</v>
      </c>
      <c r="E93" s="104" t="str">
        <f>Criteria!D92</f>
        <v>Does the editing tool provide help with creating accessible content?</v>
      </c>
      <c r="F93" s="105" t="s">
        <v>2</v>
      </c>
      <c r="G93" s="106"/>
      <c r="H93" s="104"/>
      <c r="I93" s="107"/>
      <c r="J93" s="108"/>
    </row>
    <row r="94" spans="1:10" ht="55.35" customHeight="1">
      <c r="A94" s="101" t="str">
        <f>Criteria!$A93</f>
        <v>Editing tools</v>
      </c>
      <c r="B94" s="103">
        <v>91</v>
      </c>
      <c r="C94" s="103" t="str">
        <f>Criteria!B93</f>
        <v>13.3</v>
      </c>
      <c r="D94" s="103" t="str">
        <f>Criteria!C93</f>
        <v>A</v>
      </c>
      <c r="E94" s="104" t="str">
        <f>Criteria!D93</f>
        <v>Is the content generated by each content transformation accessible (excluding special cases)?</v>
      </c>
      <c r="F94" s="105" t="s">
        <v>2</v>
      </c>
      <c r="G94" s="106"/>
      <c r="H94" s="104"/>
      <c r="I94" s="107"/>
      <c r="J94" s="108"/>
    </row>
    <row r="95" spans="1:10" ht="55.35" customHeight="1">
      <c r="A95" s="101" t="str">
        <f>Criteria!$A94</f>
        <v>Editing tools</v>
      </c>
      <c r="B95" s="103">
        <v>92</v>
      </c>
      <c r="C95" s="103" t="str">
        <f>Criteria!B94</f>
        <v>13.4</v>
      </c>
      <c r="D95" s="103" t="str">
        <f>Criteria!C94</f>
        <v>AA</v>
      </c>
      <c r="E95" s="104" t="str">
        <f>Criteria!D94</f>
        <v>For each accessibility error identified by an automatic or semi-automatic accessibility test, does the editing tool provide suggestions for repair?</v>
      </c>
      <c r="F95" s="105" t="s">
        <v>2</v>
      </c>
      <c r="G95" s="106"/>
      <c r="H95" s="104"/>
      <c r="I95" s="107"/>
      <c r="J95" s="108"/>
    </row>
    <row r="96" spans="1:10" ht="55.35" customHeight="1">
      <c r="A96" s="101" t="str">
        <f>Criteria!$A95</f>
        <v>Editing tools</v>
      </c>
      <c r="B96" s="103">
        <v>93</v>
      </c>
      <c r="C96" s="103" t="str">
        <f>Criteria!B95</f>
        <v>13.5</v>
      </c>
      <c r="D96" s="103" t="str">
        <f>Criteria!C95</f>
        <v>A</v>
      </c>
      <c r="E96" s="104" t="str">
        <f>Criteria!D95</f>
        <v>For each set of templates, at least one template meets the requirements of the RAWeb. Is this rule respected?</v>
      </c>
      <c r="F96" s="105" t="s">
        <v>2</v>
      </c>
      <c r="G96" s="106"/>
      <c r="H96" s="104"/>
      <c r="I96" s="107"/>
      <c r="J96" s="108"/>
    </row>
    <row r="97" spans="1:10" ht="22.5">
      <c r="A97" s="101" t="str">
        <f>Criteria!$A96</f>
        <v>Editing tools</v>
      </c>
      <c r="B97" s="103">
        <v>94</v>
      </c>
      <c r="C97" s="103" t="str">
        <f>Criteria!B96</f>
        <v>13.6</v>
      </c>
      <c r="D97" s="103" t="str">
        <f>Criteria!C96</f>
        <v>A</v>
      </c>
      <c r="E97" s="104" t="str">
        <f>Criteria!D96</f>
        <v>Is each template that enables the RAWeb requirements to be met clearly identifiable?</v>
      </c>
      <c r="F97" s="105" t="s">
        <v>2</v>
      </c>
      <c r="G97" s="106"/>
      <c r="H97" s="104"/>
      <c r="I97" s="107"/>
      <c r="J97" s="108"/>
    </row>
    <row r="98" spans="1:10" ht="33.75">
      <c r="A98" s="101" t="str">
        <f>Criteria!$A97</f>
        <v>Support services</v>
      </c>
      <c r="B98" s="103">
        <v>95</v>
      </c>
      <c r="C98" s="103" t="str">
        <f>Criteria!B97</f>
        <v>14.1</v>
      </c>
      <c r="D98" s="103" t="str">
        <f>Criteria!C97</f>
        <v>AA</v>
      </c>
      <c r="E98" s="104" t="str">
        <f>Criteria!D97</f>
        <v>Does each support service provide information relating to the accessibility features of the application described in the documentation?</v>
      </c>
      <c r="F98" s="105" t="s">
        <v>2</v>
      </c>
      <c r="G98" s="106"/>
      <c r="H98" s="104"/>
      <c r="I98" s="107"/>
      <c r="J98" s="108"/>
    </row>
    <row r="99" spans="1:10" ht="33.75">
      <c r="A99" s="101" t="str">
        <f>Criteria!$A98</f>
        <v>Support services</v>
      </c>
      <c r="B99" s="103">
        <v>96</v>
      </c>
      <c r="C99" s="103" t="str">
        <f>Criteria!B98</f>
        <v>14.2</v>
      </c>
      <c r="D99" s="103" t="str">
        <f>Criteria!C98</f>
        <v>A</v>
      </c>
      <c r="E99" s="104" t="str">
        <f>Criteria!D98</f>
        <v>The support service meets the communication needs of people with disabilities directly or through a relay service. Is this rule respected?</v>
      </c>
      <c r="F99" s="105" t="s">
        <v>2</v>
      </c>
      <c r="G99" s="106"/>
      <c r="H99" s="104"/>
      <c r="I99" s="107"/>
      <c r="J99" s="108"/>
    </row>
    <row r="100" spans="1:10" ht="45">
      <c r="A100" s="101" t="str">
        <f>Criteria!$A99</f>
        <v>Real-time communication</v>
      </c>
      <c r="B100" s="103">
        <v>97</v>
      </c>
      <c r="C100" s="103" t="str">
        <f>Criteria!B99</f>
        <v>15.1</v>
      </c>
      <c r="D100" s="103" t="str">
        <f>Criteria!C99</f>
        <v>A</v>
      </c>
      <c r="E100" s="104" t="str">
        <f>Criteria!D99</f>
        <v>For each two-way voice communication application, is the application capable of encoding and decoding this communication with a frequency range whose upper limit is at least 7,000 Hz?</v>
      </c>
      <c r="F100" s="105" t="s">
        <v>2</v>
      </c>
      <c r="G100" s="106"/>
      <c r="H100" s="104"/>
      <c r="I100" s="107"/>
      <c r="J100" s="108"/>
    </row>
    <row r="101" spans="1:10" ht="33.75">
      <c r="A101" s="101" t="str">
        <f>Criteria!$A100</f>
        <v>Real-time communication</v>
      </c>
      <c r="B101" s="103">
        <v>98</v>
      </c>
      <c r="C101" s="103" t="str">
        <f>Criteria!B100</f>
        <v>15.2</v>
      </c>
      <c r="D101" s="103" t="str">
        <f>Criteria!C100</f>
        <v>A</v>
      </c>
      <c r="E101" s="104" t="str">
        <f>Criteria!D100</f>
        <v>Does each application that supports two-way voice communication have real-time text communication functionality?</v>
      </c>
      <c r="F101" s="105" t="s">
        <v>2</v>
      </c>
      <c r="G101" s="106"/>
      <c r="H101" s="104"/>
      <c r="I101" s="107"/>
      <c r="J101" s="108"/>
    </row>
    <row r="102" spans="1:10" ht="33.75">
      <c r="A102" s="101" t="str">
        <f>Criteria!$A101</f>
        <v>Real-time communication</v>
      </c>
      <c r="B102" s="103">
        <v>99</v>
      </c>
      <c r="C102" s="103" t="str">
        <f>Criteria!B101</f>
        <v>15.3</v>
      </c>
      <c r="D102" s="103" t="str">
        <f>Criteria!C101</f>
        <v>A</v>
      </c>
      <c r="E102" s="104" t="str">
        <f>Criteria!D101</f>
        <v>For each application that allows two-way voice communication and real-time text, are both modes usable simultaneously?</v>
      </c>
      <c r="F102" s="105" t="s">
        <v>2</v>
      </c>
      <c r="G102" s="106"/>
      <c r="H102" s="104"/>
      <c r="I102" s="107"/>
      <c r="J102" s="108"/>
    </row>
    <row r="103" spans="1:10" ht="33.75">
      <c r="A103" s="101" t="str">
        <f>Criteria!$A102</f>
        <v>Real-time communication</v>
      </c>
      <c r="B103" s="103">
        <v>100</v>
      </c>
      <c r="C103" s="103" t="str">
        <f>Criteria!B102</f>
        <v>15.4</v>
      </c>
      <c r="D103" s="103" t="str">
        <f>Criteria!C102</f>
        <v>A</v>
      </c>
      <c r="E103" s="104" t="str">
        <f>Criteria!D102</f>
        <v>For each real-time text communication functionality, can the messages be identified (excluding special cases)?</v>
      </c>
      <c r="F103" s="105" t="s">
        <v>2</v>
      </c>
      <c r="G103" s="106"/>
      <c r="H103" s="104"/>
      <c r="I103" s="107"/>
      <c r="J103" s="108"/>
    </row>
    <row r="104" spans="1:10" ht="22.5">
      <c r="A104" s="101" t="str">
        <f>Criteria!$A103</f>
        <v>Real-time communication</v>
      </c>
      <c r="B104" s="103">
        <v>101</v>
      </c>
      <c r="C104" s="103" t="str">
        <f>Criteria!B103</f>
        <v>15.5</v>
      </c>
      <c r="D104" s="103" t="str">
        <f>Criteria!C103</f>
        <v>A</v>
      </c>
      <c r="E104" s="104" t="str">
        <f>Criteria!D103</f>
        <v>For each two-way voice communication application, is a visual indicator of oral activity present?</v>
      </c>
      <c r="F104" s="105" t="s">
        <v>2</v>
      </c>
      <c r="G104" s="106"/>
      <c r="H104" s="104"/>
      <c r="I104" s="107"/>
      <c r="J104" s="108"/>
    </row>
    <row r="105" spans="1:10" ht="45">
      <c r="A105" s="101" t="str">
        <f>Criteria!$A104</f>
        <v>Real-time communication</v>
      </c>
      <c r="B105" s="103">
        <v>102</v>
      </c>
      <c r="C105" s="103" t="str">
        <f>Criteria!B104</f>
        <v>15.6</v>
      </c>
      <c r="D105" s="103" t="str">
        <f>Criteria!C104</f>
        <v>A</v>
      </c>
      <c r="E105" s="104" t="str">
        <f>Criteria!D104</f>
        <v>Does each real-time text communication application that can interact with other real-time text communication applications comply with the interoperability rules in force?</v>
      </c>
      <c r="F105" s="105" t="s">
        <v>2</v>
      </c>
      <c r="G105" s="106"/>
      <c r="H105" s="104"/>
      <c r="I105" s="107"/>
      <c r="J105" s="108"/>
    </row>
    <row r="106" spans="1:10" ht="45">
      <c r="A106" s="101" t="str">
        <f>Criteria!$A105</f>
        <v>Real-time communication</v>
      </c>
      <c r="B106" s="103">
        <v>103</v>
      </c>
      <c r="C106" s="103" t="str">
        <f>Criteria!B105</f>
        <v>15.7</v>
      </c>
      <c r="D106" s="103" t="str">
        <f>Criteria!C105</f>
        <v>AA</v>
      </c>
      <c r="E106" s="104" t="str">
        <f>Criteria!D105</f>
        <v>For each application that supports real-time text (RTT) communication, the transmission delay for each input unit is 500ms or less. Is this rule respected?</v>
      </c>
      <c r="F106" s="105" t="s">
        <v>2</v>
      </c>
      <c r="G106" s="106"/>
      <c r="H106" s="104"/>
      <c r="I106" s="107"/>
      <c r="J106" s="108"/>
    </row>
    <row r="107" spans="1:10" ht="22.5">
      <c r="A107" s="101" t="str">
        <f>Criteria!$A106</f>
        <v>Real-time communication</v>
      </c>
      <c r="B107" s="103">
        <v>104</v>
      </c>
      <c r="C107" s="103" t="str">
        <f>Criteria!B106</f>
        <v>15.8</v>
      </c>
      <c r="D107" s="103" t="str">
        <f>Criteria!C106</f>
        <v>A</v>
      </c>
      <c r="E107" s="104" t="str">
        <f>Criteria!D106</f>
        <v>For each telecommunication application, is the identification of the party initiating a call accessible?</v>
      </c>
      <c r="F107" s="105" t="s">
        <v>2</v>
      </c>
      <c r="G107" s="106"/>
      <c r="H107" s="104"/>
      <c r="I107" s="107"/>
      <c r="J107" s="108"/>
    </row>
    <row r="108" spans="1:10" ht="55.35" customHeight="1">
      <c r="A108" s="101" t="str">
        <f>Criteria!$A107</f>
        <v>Real-time communication</v>
      </c>
      <c r="B108" s="103">
        <v>105</v>
      </c>
      <c r="C108" s="103" t="str">
        <f>Criteria!B107</f>
        <v>15.9</v>
      </c>
      <c r="D108" s="103" t="str">
        <f>Criteria!C107</f>
        <v>A</v>
      </c>
      <c r="E108" s="104" t="str">
        <f>Criteria!D107</f>
        <v>For each two-way voice communication application that provides caller identification, is there a way to present this identification for sign language users?</v>
      </c>
      <c r="F108" s="105" t="s">
        <v>2</v>
      </c>
      <c r="G108" s="106"/>
      <c r="H108" s="104"/>
      <c r="I108" s="107"/>
      <c r="J108" s="108"/>
    </row>
    <row r="109" spans="1:10" ht="33.75">
      <c r="A109" s="101" t="str">
        <f>Criteria!$A108</f>
        <v>Real-time communication</v>
      </c>
      <c r="B109" s="103">
        <v>106</v>
      </c>
      <c r="C109" s="103" t="str">
        <f>Criteria!B108</f>
        <v>15.10</v>
      </c>
      <c r="D109" s="103" t="str">
        <f>Criteria!C108</f>
        <v>A</v>
      </c>
      <c r="E109" s="104" t="str">
        <f>Criteria!D108</f>
        <v>For each two-way voice communication application that has voice-based services, are these services usable without the need to listen or speak?</v>
      </c>
      <c r="F109" s="105" t="s">
        <v>2</v>
      </c>
      <c r="G109" s="106"/>
      <c r="H109" s="104"/>
      <c r="I109" s="107"/>
      <c r="J109" s="108"/>
    </row>
    <row r="110" spans="1:10" ht="33.75">
      <c r="A110" s="101" t="str">
        <f>Criteria!$A109</f>
        <v>Real-time communication</v>
      </c>
      <c r="B110" s="103">
        <v>107</v>
      </c>
      <c r="C110" s="103" t="str">
        <f>Criteria!B109</f>
        <v>15.11</v>
      </c>
      <c r="D110" s="103" t="str">
        <f>Criteria!C109</f>
        <v>AA</v>
      </c>
      <c r="E110" s="104" t="str">
        <f>Criteria!D109</f>
        <v>For each two-way voice communication application that has real-time video, is the quality of the video sufficient?</v>
      </c>
      <c r="F110" s="105" t="s">
        <v>2</v>
      </c>
    </row>
  </sheetData>
  <autoFilter ref="A3:M158" xr:uid="{00000000-0009-0000-0000-000011000000}"/>
  <mergeCells count="4">
    <mergeCell ref="A1:D1"/>
    <mergeCell ref="A2:D2"/>
    <mergeCell ref="E1:I1"/>
    <mergeCell ref="E2:I2"/>
  </mergeCells>
  <conditionalFormatting sqref="G4:G109">
    <cfRule type="cellIs" dxfId="80" priority="9" operator="equal">
      <formula>"D"</formula>
    </cfRule>
  </conditionalFormatting>
  <conditionalFormatting sqref="F4">
    <cfRule type="cellIs" dxfId="79" priority="5" operator="equal">
      <formula>"c"</formula>
    </cfRule>
    <cfRule type="cellIs" dxfId="78" priority="6" operator="equal">
      <formula>"nc"</formula>
    </cfRule>
    <cfRule type="cellIs" dxfId="77" priority="7" operator="equal">
      <formula>"na"</formula>
    </cfRule>
    <cfRule type="cellIs" dxfId="76" priority="8" operator="equal">
      <formula>"nt"</formula>
    </cfRule>
  </conditionalFormatting>
  <conditionalFormatting sqref="F5:F110">
    <cfRule type="cellIs" dxfId="75" priority="1" operator="equal">
      <formula>"c"</formula>
    </cfRule>
    <cfRule type="cellIs" dxfId="74" priority="2" operator="equal">
      <formula>"nc"</formula>
    </cfRule>
    <cfRule type="cellIs" dxfId="73" priority="3" operator="equal">
      <formula>"na"</formula>
    </cfRule>
    <cfRule type="cellIs" dxfId="72" priority="4" operator="equal">
      <formula>"nt"</formula>
    </cfRule>
  </conditionalFormatting>
  <pageMargins left="0.7" right="0.7" top="0.75" bottom="0.75" header="0.3" footer="0.3"/>
  <pageSetup paperSize="9" orientation="landscape" horizontalDpi="4294967293" verticalDpi="4294967293"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100-000000000000}">
          <x14:formula1>
            <xm:f>CalculationBase!$AH$7:$AH$10</xm:f>
          </x14:formula1>
          <xm:sqref>F4:F110</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110"/>
  <sheetViews>
    <sheetView zoomScale="115" zoomScaleNormal="115" workbookViewId="0">
      <selection activeCell="A3" sqref="A3:J3"/>
    </sheetView>
  </sheetViews>
  <sheetFormatPr defaultColWidth="8.5703125" defaultRowHeight="14.25"/>
  <cols>
    <col min="1" max="1" width="14.5703125" style="97" customWidth="1"/>
    <col min="2" max="2" width="5.42578125" style="110" hidden="1" customWidth="1"/>
    <col min="3" max="3" width="5.42578125" style="110" customWidth="1"/>
    <col min="4" max="4" width="4.42578125" style="110" customWidth="1"/>
    <col min="5" max="5" width="38.42578125" style="99" customWidth="1"/>
    <col min="6" max="7" width="5.42578125" style="99" customWidth="1"/>
    <col min="8" max="8" width="70.5703125" style="99" customWidth="1"/>
    <col min="9" max="9" width="36.42578125" style="99" customWidth="1"/>
    <col min="10" max="10" width="30.5703125" style="99" customWidth="1"/>
    <col min="11" max="11" width="8.5703125" style="99"/>
    <col min="12" max="16384" width="8.5703125" style="97"/>
  </cols>
  <sheetData>
    <row r="1" spans="1:11">
      <c r="A1" s="156" t="s">
        <v>289</v>
      </c>
      <c r="B1" s="156"/>
      <c r="C1" s="156"/>
      <c r="D1" s="156"/>
      <c r="E1" s="157" t="str">
        <f ca="1">IF(LOOKUP(J1,Sample!A10:A68,Sample!B10:B68)&lt;&gt;0,LOOKUP(J1,Sample!A10:A68,Sample!B10:B68),"-")</f>
        <v>E13</v>
      </c>
      <c r="F1" s="157"/>
      <c r="G1" s="157"/>
      <c r="H1" s="157"/>
      <c r="I1" s="157"/>
      <c r="J1" s="96" t="str">
        <f ca="1">IFERROR(RIGHT(CELL("nomfichier",$A$2),LEN(CELL("nomfichier",$A$2))-SEARCH("]",CELL("nomfichier",$A$2))), RIGHT(CELL("filename",$A$2),LEN(CELL("filename",$A$2))-SEARCH("]",CELL("filename",$A$2))))</f>
        <v>E13</v>
      </c>
      <c r="K1" s="97"/>
    </row>
    <row r="2" spans="1:11">
      <c r="A2" s="158" t="s">
        <v>290</v>
      </c>
      <c r="B2" s="158"/>
      <c r="C2" s="158"/>
      <c r="D2" s="158"/>
      <c r="E2" s="159" t="str">
        <f ca="1">IF(LOOKUP(J1,Sample!A10:A68,Sample!C10:C68)&lt;&gt;0,LOOKUP(J1,Sample!A10:A68,Sample!C10:C68),"-")</f>
        <v>-</v>
      </c>
      <c r="F2" s="159"/>
      <c r="G2" s="159"/>
      <c r="H2" s="159"/>
      <c r="I2" s="159"/>
      <c r="J2" s="98"/>
    </row>
    <row r="3" spans="1:11" s="102" customFormat="1" ht="33.75">
      <c r="A3" s="100" t="s">
        <v>148</v>
      </c>
      <c r="B3" s="100" t="s">
        <v>291</v>
      </c>
      <c r="C3" s="100" t="s">
        <v>149</v>
      </c>
      <c r="D3" s="100" t="s">
        <v>150</v>
      </c>
      <c r="E3" s="101" t="s">
        <v>151</v>
      </c>
      <c r="F3" s="100" t="s">
        <v>292</v>
      </c>
      <c r="G3" s="100" t="s">
        <v>293</v>
      </c>
      <c r="H3" s="101" t="s">
        <v>294</v>
      </c>
      <c r="I3" s="101" t="s">
        <v>295</v>
      </c>
      <c r="J3" s="101" t="s">
        <v>296</v>
      </c>
    </row>
    <row r="4" spans="1:11" s="99" customFormat="1" ht="22.5">
      <c r="A4" s="101" t="str">
        <f>Criteria!$A3</f>
        <v>Graphic elements</v>
      </c>
      <c r="B4" s="103">
        <v>1</v>
      </c>
      <c r="C4" s="103" t="str">
        <f>Criteria!B3</f>
        <v>1.1</v>
      </c>
      <c r="D4" s="103" t="str">
        <f>Criteria!C3</f>
        <v>A</v>
      </c>
      <c r="E4" s="104" t="str">
        <f>Criteria!D3</f>
        <v>Is every decorative graphic element ignored by assistive technologies?</v>
      </c>
      <c r="F4" s="105" t="s">
        <v>2</v>
      </c>
      <c r="G4" s="106"/>
      <c r="H4" s="104"/>
      <c r="I4" s="107"/>
      <c r="J4" s="111"/>
    </row>
    <row r="5" spans="1:11" s="99" customFormat="1" ht="33.75">
      <c r="A5" s="101" t="str">
        <f>Criteria!$A4</f>
        <v>Graphic elements</v>
      </c>
      <c r="B5" s="103">
        <v>2</v>
      </c>
      <c r="C5" s="103" t="str">
        <f>Criteria!B4</f>
        <v>1.2</v>
      </c>
      <c r="D5" s="103" t="str">
        <f>Criteria!C4</f>
        <v>A</v>
      </c>
      <c r="E5" s="104" t="str">
        <f>Criteria!D4</f>
        <v>Does each graphic element conveying information have an alternative accessible to assistive technologies?</v>
      </c>
      <c r="F5" s="105" t="s">
        <v>2</v>
      </c>
      <c r="G5" s="106"/>
      <c r="H5" s="104"/>
      <c r="I5" s="107"/>
      <c r="J5" s="108"/>
    </row>
    <row r="6" spans="1:11" s="99" customFormat="1" ht="33.75">
      <c r="A6" s="101" t="str">
        <f>Criteria!$A5</f>
        <v>Graphic elements</v>
      </c>
      <c r="B6" s="103">
        <v>3</v>
      </c>
      <c r="C6" s="103" t="str">
        <f>Criteria!B5</f>
        <v>1.3</v>
      </c>
      <c r="D6" s="103" t="str">
        <f>Criteria!C5</f>
        <v>A</v>
      </c>
      <c r="E6" s="104" t="str">
        <f>Criteria!D5</f>
        <v>For each graphic element conveying information, is the alternative accessible to assistive technologies relevant (excluding special cases)?</v>
      </c>
      <c r="F6" s="105" t="s">
        <v>2</v>
      </c>
      <c r="G6" s="106"/>
      <c r="H6" s="104"/>
      <c r="I6" s="107"/>
      <c r="J6" s="108"/>
    </row>
    <row r="7" spans="1:11" ht="45">
      <c r="A7" s="101" t="str">
        <f>Criteria!$A6</f>
        <v>Graphic elements</v>
      </c>
      <c r="B7" s="103">
        <v>4</v>
      </c>
      <c r="C7" s="103" t="str">
        <f>Criteria!B6</f>
        <v>1.4</v>
      </c>
      <c r="D7" s="103" t="str">
        <f>Criteria!C6</f>
        <v>A</v>
      </c>
      <c r="E7" s="104" t="str">
        <f>Criteria!D6</f>
        <v>For each graphic element used as a CAPTCHA or as a test graphic element, does the alternative rendered by assistive technologies make it possible to identify the nature and function of the graphic element?</v>
      </c>
      <c r="F7" s="105" t="s">
        <v>2</v>
      </c>
      <c r="G7" s="106"/>
      <c r="H7" s="104"/>
      <c r="I7" s="107"/>
      <c r="J7" s="108"/>
    </row>
    <row r="8" spans="1:11" ht="22.5">
      <c r="A8" s="101" t="str">
        <f>Criteria!$A7</f>
        <v>Graphic elements</v>
      </c>
      <c r="B8" s="103">
        <v>5</v>
      </c>
      <c r="C8" s="103" t="str">
        <f>Criteria!B7</f>
        <v>1.5</v>
      </c>
      <c r="D8" s="103" t="str">
        <f>Criteria!C7</f>
        <v>A</v>
      </c>
      <c r="E8" s="104" t="str">
        <f>Criteria!D7</f>
        <v>Does each graphic element used as a CAPTCHA have an alternative?</v>
      </c>
      <c r="F8" s="105" t="s">
        <v>2</v>
      </c>
      <c r="G8" s="106"/>
      <c r="H8" s="104"/>
      <c r="I8" s="107"/>
      <c r="J8" s="108"/>
    </row>
    <row r="9" spans="1:11" ht="22.5">
      <c r="A9" s="101" t="str">
        <f>Criteria!$A8</f>
        <v>Graphic elements</v>
      </c>
      <c r="B9" s="103">
        <v>6</v>
      </c>
      <c r="C9" s="103" t="str">
        <f>Criteria!B8</f>
        <v>1.6</v>
      </c>
      <c r="D9" s="103" t="str">
        <f>Criteria!C8</f>
        <v>A</v>
      </c>
      <c r="E9" s="104" t="str">
        <f>Criteria!D8</f>
        <v>Does each graphic element conveying information have, where necessary, a detailed description?</v>
      </c>
      <c r="F9" s="105" t="s">
        <v>2</v>
      </c>
      <c r="G9" s="106"/>
      <c r="H9" s="104"/>
      <c r="I9" s="107"/>
      <c r="J9" s="108"/>
    </row>
    <row r="10" spans="1:11" ht="22.5">
      <c r="A10" s="101" t="str">
        <f>Criteria!$A9</f>
        <v>Graphic elements</v>
      </c>
      <c r="B10" s="103">
        <v>7</v>
      </c>
      <c r="C10" s="103" t="str">
        <f>Criteria!B9</f>
        <v>1.7</v>
      </c>
      <c r="D10" s="103" t="str">
        <f>Criteria!C9</f>
        <v>A</v>
      </c>
      <c r="E10" s="104" t="str">
        <f>Criteria!D9</f>
        <v>For each graphic element conveying information with a detailed description, is this description relevant?</v>
      </c>
      <c r="F10" s="105" t="s">
        <v>2</v>
      </c>
      <c r="G10" s="106"/>
      <c r="H10" s="104"/>
      <c r="I10" s="107"/>
      <c r="J10" s="108"/>
    </row>
    <row r="11" spans="1:11" ht="45">
      <c r="A11" s="101" t="str">
        <f>Criteria!$A10</f>
        <v>Graphic elements</v>
      </c>
      <c r="B11" s="103">
        <v>8</v>
      </c>
      <c r="C11" s="103" t="str">
        <f>Criteria!B10</f>
        <v>1.8</v>
      </c>
      <c r="D11" s="103" t="str">
        <f>Criteria!C10</f>
        <v>AA</v>
      </c>
      <c r="E11" s="104" t="str">
        <f>Criteria!D10</f>
        <v>Each text graphic element conveying information, in the absence of a replacement mechanism, must, if possible, be replaced by styled text. Is this rule respected (excluding special cases)?</v>
      </c>
      <c r="F11" s="105" t="s">
        <v>2</v>
      </c>
      <c r="G11" s="106"/>
      <c r="H11" s="104"/>
      <c r="I11" s="107"/>
      <c r="J11" s="108"/>
    </row>
    <row r="12" spans="1:11" ht="22.5">
      <c r="A12" s="101" t="str">
        <f>Criteria!$A11</f>
        <v>Graphic elements</v>
      </c>
      <c r="B12" s="103">
        <v>9</v>
      </c>
      <c r="C12" s="103" t="str">
        <f>Criteria!B11</f>
        <v>1.9</v>
      </c>
      <c r="D12" s="103" t="str">
        <f>Criteria!C11</f>
        <v>AA</v>
      </c>
      <c r="E12" s="104" t="str">
        <f>Criteria!D11</f>
        <v>Is each graphic element with legend correctly rendered by assistive technologies?</v>
      </c>
      <c r="F12" s="105" t="s">
        <v>2</v>
      </c>
      <c r="G12" s="106"/>
      <c r="H12" s="104"/>
      <c r="I12" s="107"/>
      <c r="J12" s="108"/>
    </row>
    <row r="13" spans="1:11" ht="22.5">
      <c r="A13" s="101" t="str">
        <f>Criteria!$A12</f>
        <v>Colours</v>
      </c>
      <c r="B13" s="103">
        <v>10</v>
      </c>
      <c r="C13" s="103" t="str">
        <f>Criteria!B12</f>
        <v>2.1</v>
      </c>
      <c r="D13" s="103" t="str">
        <f>Criteria!C12</f>
        <v>A</v>
      </c>
      <c r="E13" s="104" t="str">
        <f>Criteria!D12</f>
        <v>On each screen, information must not be provided by colour alone. Is this rule respected?</v>
      </c>
      <c r="F13" s="105" t="s">
        <v>2</v>
      </c>
      <c r="G13" s="106"/>
      <c r="H13" s="104"/>
      <c r="I13" s="107"/>
      <c r="J13" s="108"/>
    </row>
    <row r="14" spans="1:11" ht="33.75">
      <c r="A14" s="101" t="str">
        <f>Criteria!$A13</f>
        <v>Colours</v>
      </c>
      <c r="B14" s="103">
        <v>11</v>
      </c>
      <c r="C14" s="103" t="str">
        <f>Criteria!B13</f>
        <v>2.2</v>
      </c>
      <c r="D14" s="103" t="str">
        <f>Criteria!C13</f>
        <v>AA</v>
      </c>
      <c r="E14" s="104" t="str">
        <f>Criteria!D13</f>
        <v>On each screen, is the contrast between the colour of the text and the colour of its background sufficiently high (excluding special cases)?</v>
      </c>
      <c r="F14" s="105" t="s">
        <v>2</v>
      </c>
      <c r="G14" s="106"/>
      <c r="H14" s="104"/>
      <c r="I14" s="107"/>
      <c r="J14" s="108"/>
    </row>
    <row r="15" spans="1:11" ht="45">
      <c r="A15" s="101" t="str">
        <f>Criteria!$A14</f>
        <v>Colours</v>
      </c>
      <c r="B15" s="103">
        <v>12</v>
      </c>
      <c r="C15" s="103" t="str">
        <f>Criteria!B14</f>
        <v>2.3</v>
      </c>
      <c r="D15" s="103" t="str">
        <f>Criteria!C14</f>
        <v>AA</v>
      </c>
      <c r="E15" s="104" t="str">
        <f>Criteria!D14</f>
        <v>On each screen, are the colours used in the user interface components and the graphic elements conveying information sufficiently contrasted (excluding special cases)?</v>
      </c>
      <c r="F15" s="105" t="s">
        <v>2</v>
      </c>
      <c r="G15" s="106"/>
      <c r="H15" s="104"/>
      <c r="I15" s="107"/>
      <c r="J15" s="108"/>
    </row>
    <row r="16" spans="1:11" ht="33.75">
      <c r="A16" s="101" t="str">
        <f>Criteria!$A15</f>
        <v>Colours</v>
      </c>
      <c r="B16" s="103">
        <v>13</v>
      </c>
      <c r="C16" s="103" t="str">
        <f>Criteria!B15</f>
        <v>2.4</v>
      </c>
      <c r="D16" s="103" t="str">
        <f>Criteria!C15</f>
        <v>AA</v>
      </c>
      <c r="E16" s="104" t="str">
        <f>Criteria!D15</f>
        <v>Is the contrast ratio of each replacement mechanism for displaying a correct contrast ratio sufficiently high?</v>
      </c>
      <c r="F16" s="105" t="s">
        <v>2</v>
      </c>
      <c r="G16" s="106"/>
      <c r="H16" s="104"/>
      <c r="I16" s="107"/>
      <c r="J16" s="108"/>
    </row>
    <row r="17" spans="1:10" ht="33.75">
      <c r="A17" s="101" t="str">
        <f>Criteria!$A16</f>
        <v>Multimedia</v>
      </c>
      <c r="B17" s="103">
        <v>14</v>
      </c>
      <c r="C17" s="103" t="str">
        <f>Criteria!B16</f>
        <v>3.1</v>
      </c>
      <c r="D17" s="103" t="str">
        <f>Criteria!C16</f>
        <v>A</v>
      </c>
      <c r="E17" s="104" t="str">
        <f>Criteria!D16</f>
        <v>Does each pre-recorded audio-only time-based media have, where appropriate, a clearly identifiable adjacent transcript (excluding special cases)?</v>
      </c>
      <c r="F17" s="105" t="s">
        <v>2</v>
      </c>
      <c r="G17" s="106"/>
      <c r="H17" s="104"/>
      <c r="I17" s="107"/>
      <c r="J17" s="108"/>
    </row>
    <row r="18" spans="1:10" ht="33.75">
      <c r="A18" s="101" t="str">
        <f>Criteria!$A17</f>
        <v>Multimedia</v>
      </c>
      <c r="B18" s="103">
        <v>15</v>
      </c>
      <c r="C18" s="103" t="str">
        <f>Criteria!B17</f>
        <v>3.2</v>
      </c>
      <c r="D18" s="103" t="str">
        <f>Criteria!C17</f>
        <v>A</v>
      </c>
      <c r="E18" s="104" t="str">
        <f>Criteria!D17</f>
        <v>For each pre-recorded audio-only time-based media with a transcript, is this transcript relevant (excluding special cases)?</v>
      </c>
      <c r="F18" s="105" t="s">
        <v>2</v>
      </c>
      <c r="G18" s="106"/>
      <c r="H18" s="104"/>
      <c r="I18" s="107"/>
      <c r="J18" s="108"/>
    </row>
    <row r="19" spans="1:10" ht="33.75">
      <c r="A19" s="101" t="str">
        <f>Criteria!$A18</f>
        <v>Multimedia</v>
      </c>
      <c r="B19" s="103">
        <v>16</v>
      </c>
      <c r="C19" s="103" t="str">
        <f>Criteria!B18</f>
        <v>3.3</v>
      </c>
      <c r="D19" s="103" t="str">
        <f>Criteria!C18</f>
        <v>A</v>
      </c>
      <c r="E19" s="104" t="str">
        <f>Criteria!D18</f>
        <v>Does each pre-recorded video-only time-based media have, if necessary, an alternative (excluding special cases)?</v>
      </c>
      <c r="F19" s="105" t="s">
        <v>2</v>
      </c>
      <c r="G19" s="106"/>
      <c r="H19" s="104"/>
      <c r="I19" s="107"/>
      <c r="J19" s="108"/>
    </row>
    <row r="20" spans="1:10" ht="33.75">
      <c r="A20" s="101" t="str">
        <f>Criteria!$A19</f>
        <v>Multimedia</v>
      </c>
      <c r="B20" s="103">
        <v>17</v>
      </c>
      <c r="C20" s="103" t="str">
        <f>Criteria!B19</f>
        <v>3.4</v>
      </c>
      <c r="D20" s="103" t="str">
        <f>Criteria!C19</f>
        <v>A</v>
      </c>
      <c r="E20" s="104" t="str">
        <f>Criteria!D19</f>
        <v>For each pre-recorded video-only time-based media with an alternative, is the alternative relevant (excluding special cases)?</v>
      </c>
      <c r="F20" s="105" t="s">
        <v>2</v>
      </c>
      <c r="G20" s="106"/>
      <c r="H20" s="104"/>
      <c r="I20" s="107"/>
      <c r="J20" s="108"/>
    </row>
    <row r="21" spans="1:10" ht="33.75">
      <c r="A21" s="101" t="str">
        <f>Criteria!$A20</f>
        <v>Multimedia</v>
      </c>
      <c r="B21" s="103">
        <v>18</v>
      </c>
      <c r="C21" s="103" t="str">
        <f>Criteria!B20</f>
        <v>3.5</v>
      </c>
      <c r="D21" s="103" t="str">
        <f>Criteria!C20</f>
        <v>A</v>
      </c>
      <c r="E21" s="104" t="str">
        <f>Criteria!D20</f>
        <v>Does each pre-recorded synchronised time-based media have, if necessary, an alternative (excluding special cases)?</v>
      </c>
      <c r="F21" s="105" t="s">
        <v>2</v>
      </c>
      <c r="G21" s="106"/>
      <c r="H21" s="104"/>
      <c r="I21" s="107"/>
      <c r="J21" s="108"/>
    </row>
    <row r="22" spans="1:10" ht="33.75">
      <c r="A22" s="101" t="str">
        <f>Criteria!$A21</f>
        <v>Multimedia</v>
      </c>
      <c r="B22" s="103">
        <v>19</v>
      </c>
      <c r="C22" s="103" t="str">
        <f>Criteria!B21</f>
        <v>3.6</v>
      </c>
      <c r="D22" s="103" t="str">
        <f>Criteria!C21</f>
        <v>A</v>
      </c>
      <c r="E22" s="104" t="str">
        <f>Criteria!D21</f>
        <v>For each pre-recorded synchronised time-based media with an alternative, is the alternative relevant (excluding special cases)?</v>
      </c>
      <c r="F22" s="105" t="s">
        <v>2</v>
      </c>
      <c r="G22" s="106"/>
      <c r="H22" s="104"/>
      <c r="I22" s="107"/>
      <c r="J22" s="108"/>
    </row>
    <row r="23" spans="1:10" ht="33.75">
      <c r="A23" s="101" t="str">
        <f>Criteria!$A22</f>
        <v>Multimedia</v>
      </c>
      <c r="B23" s="103">
        <v>20</v>
      </c>
      <c r="C23" s="103" t="str">
        <f>Criteria!B22</f>
        <v>3.7</v>
      </c>
      <c r="D23" s="103" t="str">
        <f>Criteria!C22</f>
        <v>A</v>
      </c>
      <c r="E23" s="104" t="str">
        <f>Criteria!D22</f>
        <v>Does each pre-recorded synchronised time-based media have, where appropriate, synchronised captions (excluding special cases)?</v>
      </c>
      <c r="F23" s="105" t="s">
        <v>2</v>
      </c>
      <c r="G23" s="106"/>
      <c r="H23" s="104"/>
      <c r="I23" s="107"/>
      <c r="J23" s="108"/>
    </row>
    <row r="24" spans="1:10" ht="33.75">
      <c r="A24" s="101" t="str">
        <f>Criteria!$A23</f>
        <v>Multimedia</v>
      </c>
      <c r="B24" s="103">
        <v>21</v>
      </c>
      <c r="C24" s="103" t="str">
        <f>Criteria!B23</f>
        <v>3.8</v>
      </c>
      <c r="D24" s="103" t="str">
        <f>Criteria!C23</f>
        <v>A</v>
      </c>
      <c r="E24" s="104" t="str">
        <f>Criteria!D23</f>
        <v>For each pre-recorded synchronised time-based media with synchronised captions, are these relevant?</v>
      </c>
      <c r="F24" s="105" t="s">
        <v>2</v>
      </c>
      <c r="G24" s="106"/>
      <c r="H24" s="104"/>
      <c r="I24" s="107"/>
      <c r="J24" s="108"/>
    </row>
    <row r="25" spans="1:10" ht="45">
      <c r="A25" s="101" t="str">
        <f>Criteria!$A24</f>
        <v>Multimedia</v>
      </c>
      <c r="B25" s="103">
        <v>22</v>
      </c>
      <c r="C25" s="103" t="str">
        <f>Criteria!B24</f>
        <v>3.9</v>
      </c>
      <c r="D25" s="103" t="str">
        <f>Criteria!C24</f>
        <v>AA</v>
      </c>
      <c r="E25" s="104" t="str">
        <f>Criteria!D24</f>
        <v>Does each pre-recorded time-based media (video only or synchronised) have, where appropriate, a synchronised audio description (excluding special cases)?</v>
      </c>
      <c r="F25" s="105" t="s">
        <v>2</v>
      </c>
      <c r="G25" s="106"/>
      <c r="H25" s="104"/>
      <c r="I25" s="107"/>
      <c r="J25" s="108"/>
    </row>
    <row r="26" spans="1:10" ht="33.75">
      <c r="A26" s="101" t="str">
        <f>Criteria!$A25</f>
        <v>Multimedia</v>
      </c>
      <c r="B26" s="103">
        <v>23</v>
      </c>
      <c r="C26" s="103" t="str">
        <f>Criteria!B25</f>
        <v>3.10</v>
      </c>
      <c r="D26" s="103" t="str">
        <f>Criteria!C25</f>
        <v>AA</v>
      </c>
      <c r="E26" s="104" t="str">
        <f>Criteria!D25</f>
        <v>For each pre-recorded video-only or synchronised time-based media with a synchronised audio description, is the description relevant?</v>
      </c>
      <c r="F26" s="105" t="s">
        <v>2</v>
      </c>
      <c r="G26" s="106"/>
      <c r="H26" s="104"/>
      <c r="I26" s="107"/>
      <c r="J26" s="108"/>
    </row>
    <row r="27" spans="1:10" ht="33.75">
      <c r="A27" s="101" t="str">
        <f>Criteria!$A26</f>
        <v>Multimedia</v>
      </c>
      <c r="B27" s="103">
        <v>24</v>
      </c>
      <c r="C27" s="103" t="str">
        <f>Criteria!B26</f>
        <v>3.11</v>
      </c>
      <c r="D27" s="103" t="str">
        <f>Criteria!C26</f>
        <v>A</v>
      </c>
      <c r="E27" s="104" t="str">
        <f>Criteria!D26</f>
        <v>For each pre-recorded time-based media, does the adjacent text content clearly identify the time-based media (excluding special cases)?</v>
      </c>
      <c r="F27" s="105" t="s">
        <v>2</v>
      </c>
      <c r="G27" s="106"/>
      <c r="H27" s="104"/>
      <c r="I27" s="107"/>
      <c r="J27" s="108"/>
    </row>
    <row r="28" spans="1:10" ht="22.5">
      <c r="A28" s="101" t="str">
        <f>Criteria!$A27</f>
        <v>Multimedia</v>
      </c>
      <c r="B28" s="103">
        <v>25</v>
      </c>
      <c r="C28" s="103" t="str">
        <f>Criteria!B27</f>
        <v>3.12</v>
      </c>
      <c r="D28" s="103" t="str">
        <f>Criteria!C27</f>
        <v>A</v>
      </c>
      <c r="E28" s="104" t="str">
        <f>Criteria!D27</f>
        <v>Is each automatically triggered sound sequence controllable by the user?</v>
      </c>
      <c r="F28" s="105" t="s">
        <v>2</v>
      </c>
      <c r="G28" s="106"/>
      <c r="H28" s="104"/>
      <c r="I28" s="107"/>
      <c r="J28" s="108"/>
    </row>
    <row r="29" spans="1:10" ht="22.5">
      <c r="A29" s="101" t="str">
        <f>Criteria!$A28</f>
        <v>Multimedia</v>
      </c>
      <c r="B29" s="103">
        <v>26</v>
      </c>
      <c r="C29" s="103" t="str">
        <f>Criteria!B28</f>
        <v>3.13</v>
      </c>
      <c r="D29" s="103" t="str">
        <f>Criteria!C28</f>
        <v>A</v>
      </c>
      <c r="E29" s="104" t="str">
        <f>Criteria!D28</f>
        <v>Does each time-based media have, where necessary, the viewing control features?</v>
      </c>
      <c r="F29" s="105" t="s">
        <v>2</v>
      </c>
      <c r="G29" s="106"/>
      <c r="H29" s="104"/>
      <c r="I29" s="107"/>
      <c r="J29" s="108"/>
    </row>
    <row r="30" spans="1:10" ht="33.75">
      <c r="A30" s="101" t="str">
        <f>Criteria!$A29</f>
        <v>Multimedia</v>
      </c>
      <c r="B30" s="103">
        <v>27</v>
      </c>
      <c r="C30" s="103" t="str">
        <f>Criteria!B29</f>
        <v>3.14</v>
      </c>
      <c r="D30" s="103" t="str">
        <f>Criteria!C29</f>
        <v>AA</v>
      </c>
      <c r="E30" s="104" t="str">
        <f>Criteria!D29</f>
        <v>For each time-based media, are alternative control features presented at the same level as other primary control features?</v>
      </c>
      <c r="F30" s="105" t="s">
        <v>2</v>
      </c>
      <c r="G30" s="106"/>
      <c r="H30" s="104"/>
      <c r="I30" s="107"/>
      <c r="J30" s="108"/>
    </row>
    <row r="31" spans="1:10" ht="45">
      <c r="A31" s="101" t="str">
        <f>Criteria!$A30</f>
        <v>Multimedia</v>
      </c>
      <c r="B31" s="103">
        <v>28</v>
      </c>
      <c r="C31" s="103" t="str">
        <f>Criteria!B30</f>
        <v>3.15</v>
      </c>
      <c r="D31" s="103" t="str">
        <f>Criteria!C30</f>
        <v>AA</v>
      </c>
      <c r="E31" s="104" t="str">
        <f>Criteria!D30</f>
        <v>For each feature that transmits, converts or records pre-recorded synchronised time-based media that has a captions track, at the end of the process, are the captions correctly preserved?</v>
      </c>
      <c r="F31" s="105" t="s">
        <v>2</v>
      </c>
      <c r="G31" s="106"/>
      <c r="H31" s="104"/>
      <c r="I31" s="107"/>
      <c r="J31" s="108"/>
    </row>
    <row r="32" spans="1:10" ht="56.25">
      <c r="A32" s="101" t="str">
        <f>Criteria!$A31</f>
        <v>Multimedia</v>
      </c>
      <c r="B32" s="103">
        <v>29</v>
      </c>
      <c r="C32" s="103" t="str">
        <f>Criteria!B31</f>
        <v>3.16</v>
      </c>
      <c r="D32" s="103" t="str">
        <f>Criteria!C31</f>
        <v>AA</v>
      </c>
      <c r="E32" s="104" t="str">
        <f>Criteria!D31</f>
        <v>For each feature that transmits, converts or records a time-based media pre-recorded with a synchronised audio description, at the end of the process, is the audio description correctly preserved?</v>
      </c>
      <c r="F32" s="105" t="s">
        <v>2</v>
      </c>
      <c r="G32" s="106"/>
      <c r="H32" s="104"/>
      <c r="I32" s="107"/>
      <c r="J32" s="108"/>
    </row>
    <row r="33" spans="1:10" ht="33.75">
      <c r="A33" s="101" t="str">
        <f>Criteria!$A32</f>
        <v>Multimedia</v>
      </c>
      <c r="B33" s="103">
        <v>30</v>
      </c>
      <c r="C33" s="103" t="str">
        <f>Criteria!B32</f>
        <v>3.17</v>
      </c>
      <c r="D33" s="103" t="str">
        <f>Criteria!C32</f>
        <v>AA</v>
      </c>
      <c r="E33" s="104" t="str">
        <f>Criteria!D32</f>
        <v>For each pre-recorded time-based media, is the presentation of captions controllable by the user (excluding special cases)?</v>
      </c>
      <c r="F33" s="105" t="s">
        <v>2</v>
      </c>
      <c r="G33" s="106"/>
      <c r="H33" s="104"/>
      <c r="I33" s="107"/>
      <c r="J33" s="108"/>
    </row>
    <row r="34" spans="1:10" ht="33.75">
      <c r="A34" s="101" t="str">
        <f>Criteria!$A33</f>
        <v>Multimedia</v>
      </c>
      <c r="B34" s="103">
        <v>31</v>
      </c>
      <c r="C34" s="103" t="str">
        <f>Criteria!B33</f>
        <v>3.18</v>
      </c>
      <c r="D34" s="103" t="str">
        <f>Criteria!C33</f>
        <v>AA</v>
      </c>
      <c r="E34" s="104" t="str">
        <f>Criteria!D33</f>
        <v>For each pre-recorded synchronised time-based media that has synchronised subtitles, can these be, if necessary, vocalised (excluding special cases)?</v>
      </c>
      <c r="F34" s="105" t="s">
        <v>2</v>
      </c>
      <c r="G34" s="106"/>
      <c r="H34" s="104"/>
      <c r="I34" s="107"/>
      <c r="J34" s="108"/>
    </row>
    <row r="35" spans="1:10">
      <c r="A35" s="101" t="str">
        <f>Criteria!$A34</f>
        <v>Tables</v>
      </c>
      <c r="B35" s="103">
        <v>32</v>
      </c>
      <c r="C35" s="103" t="str">
        <f>Criteria!B34</f>
        <v>4.1</v>
      </c>
      <c r="D35" s="103" t="str">
        <f>Criteria!C34</f>
        <v>A</v>
      </c>
      <c r="E35" s="104" t="str">
        <f>Criteria!D34</f>
        <v>Does each complex data table have a summary?</v>
      </c>
      <c r="F35" s="105" t="s">
        <v>2</v>
      </c>
      <c r="G35" s="106"/>
      <c r="H35" s="104"/>
      <c r="I35" s="107"/>
      <c r="J35" s="108"/>
    </row>
    <row r="36" spans="1:10" ht="22.5">
      <c r="A36" s="101" t="str">
        <f>Criteria!$A35</f>
        <v>Tables</v>
      </c>
      <c r="B36" s="103">
        <v>33</v>
      </c>
      <c r="C36" s="103" t="str">
        <f>Criteria!B35</f>
        <v>4.2</v>
      </c>
      <c r="D36" s="103" t="str">
        <f>Criteria!C35</f>
        <v>A</v>
      </c>
      <c r="E36" s="104" t="str">
        <f>Criteria!D35</f>
        <v>For each complex data table with a summary, is the summary relevant?</v>
      </c>
      <c r="F36" s="105" t="s">
        <v>2</v>
      </c>
      <c r="G36" s="106"/>
      <c r="H36" s="104"/>
      <c r="I36" s="107"/>
      <c r="J36" s="108"/>
    </row>
    <row r="37" spans="1:10">
      <c r="A37" s="101" t="str">
        <f>Criteria!$A36</f>
        <v>Tables</v>
      </c>
      <c r="B37" s="103">
        <v>34</v>
      </c>
      <c r="C37" s="103" t="str">
        <f>Criteria!B36</f>
        <v>4.3</v>
      </c>
      <c r="D37" s="103" t="str">
        <f>Criteria!C36</f>
        <v>A</v>
      </c>
      <c r="E37" s="104" t="str">
        <f>Criteria!D36</f>
        <v>Does each data table have a title?</v>
      </c>
      <c r="F37" s="105" t="s">
        <v>2</v>
      </c>
      <c r="G37" s="106"/>
      <c r="H37" s="104"/>
      <c r="I37" s="107"/>
      <c r="J37" s="108"/>
    </row>
    <row r="38" spans="1:10">
      <c r="A38" s="101" t="str">
        <f>Criteria!$A37</f>
        <v>Tables</v>
      </c>
      <c r="B38" s="103">
        <v>35</v>
      </c>
      <c r="C38" s="103" t="str">
        <f>Criteria!B37</f>
        <v>4.4</v>
      </c>
      <c r="D38" s="103" t="str">
        <f>Criteria!C37</f>
        <v>A</v>
      </c>
      <c r="E38" s="104" t="str">
        <f>Criteria!D37</f>
        <v>For each data table with a title, is the title relevant?</v>
      </c>
      <c r="F38" s="105" t="s">
        <v>2</v>
      </c>
      <c r="G38" s="106"/>
      <c r="H38" s="104"/>
      <c r="I38" s="107"/>
      <c r="J38" s="108"/>
    </row>
    <row r="39" spans="1:10" ht="22.5">
      <c r="A39" s="101" t="str">
        <f>Criteria!$A38</f>
        <v>Tables</v>
      </c>
      <c r="B39" s="103">
        <v>36</v>
      </c>
      <c r="C39" s="103" t="str">
        <f>Criteria!B38</f>
        <v>4.5</v>
      </c>
      <c r="D39" s="103" t="str">
        <f>Criteria!C38</f>
        <v>A</v>
      </c>
      <c r="E39" s="104" t="str">
        <f>Criteria!D38</f>
        <v>For each data table, are the row and column headings correctly linked to the data cells?</v>
      </c>
      <c r="F39" s="105" t="s">
        <v>2</v>
      </c>
      <c r="G39" s="106"/>
      <c r="H39" s="104"/>
      <c r="I39" s="107"/>
      <c r="J39" s="108"/>
    </row>
    <row r="40" spans="1:10" ht="33.75">
      <c r="A40" s="101" t="str">
        <f>Criteria!$A39</f>
        <v>Interactive components</v>
      </c>
      <c r="B40" s="103">
        <v>37</v>
      </c>
      <c r="C40" s="103" t="str">
        <f>Criteria!B39</f>
        <v>5.1</v>
      </c>
      <c r="D40" s="103" t="str">
        <f>Criteria!C39</f>
        <v>A</v>
      </c>
      <c r="E40" s="104" t="str">
        <f>Criteria!D39</f>
        <v>Is each user interface component, if necessary, compatible with assistive technologies (excluding special cases)?</v>
      </c>
      <c r="F40" s="105" t="s">
        <v>2</v>
      </c>
      <c r="G40" s="106"/>
      <c r="H40" s="104"/>
      <c r="I40" s="107"/>
      <c r="J40" s="108"/>
    </row>
    <row r="41" spans="1:10" ht="56.25" customHeight="1">
      <c r="A41" s="101" t="str">
        <f>Criteria!$A40</f>
        <v>Interactive components</v>
      </c>
      <c r="B41" s="103">
        <v>38</v>
      </c>
      <c r="C41" s="103" t="str">
        <f>Criteria!B40</f>
        <v>5.2</v>
      </c>
      <c r="D41" s="103" t="str">
        <f>Criteria!C40</f>
        <v>A</v>
      </c>
      <c r="E41" s="104" t="str">
        <f>Criteria!D40</f>
        <v>Is every user interface component accessible and operable by keyboard and any pointing device (excluding special cases)?</v>
      </c>
      <c r="F41" s="105" t="s">
        <v>2</v>
      </c>
      <c r="G41" s="106"/>
      <c r="H41" s="104"/>
      <c r="I41" s="107"/>
      <c r="J41" s="108"/>
    </row>
    <row r="42" spans="1:10" ht="22.5">
      <c r="A42" s="101" t="str">
        <f>Criteria!$A41</f>
        <v>Interactive components</v>
      </c>
      <c r="B42" s="103">
        <v>39</v>
      </c>
      <c r="C42" s="103" t="str">
        <f>Criteria!B41</f>
        <v>5.3</v>
      </c>
      <c r="D42" s="103" t="str">
        <f>Criteria!C41</f>
        <v>A</v>
      </c>
      <c r="E42" s="104" t="str">
        <f>Criteria!D41</f>
        <v>Does each context change meet one of these conditions?</v>
      </c>
      <c r="F42" s="105" t="s">
        <v>2</v>
      </c>
      <c r="G42" s="106"/>
      <c r="H42" s="104"/>
      <c r="I42" s="107"/>
      <c r="J42" s="108"/>
    </row>
    <row r="43" spans="1:10" ht="22.5">
      <c r="A43" s="101" t="str">
        <f>Criteria!$A42</f>
        <v>Interactive components</v>
      </c>
      <c r="B43" s="103">
        <v>40</v>
      </c>
      <c r="C43" s="103" t="str">
        <f>Criteria!B42</f>
        <v>5.4</v>
      </c>
      <c r="D43" s="103" t="str">
        <f>Criteria!C42</f>
        <v>AA</v>
      </c>
      <c r="E43" s="104" t="str">
        <f>Criteria!D42</f>
        <v>On each screen, are the status messages correctly rendered by assistive technologies?</v>
      </c>
      <c r="F43" s="105" t="s">
        <v>2</v>
      </c>
      <c r="G43" s="106"/>
      <c r="H43" s="104"/>
      <c r="I43" s="109"/>
      <c r="J43" s="108"/>
    </row>
    <row r="44" spans="1:10" ht="22.5">
      <c r="A44" s="101" t="str">
        <f>Criteria!$A43</f>
        <v>Interactive components</v>
      </c>
      <c r="B44" s="103">
        <v>41</v>
      </c>
      <c r="C44" s="103" t="str">
        <f>Criteria!B43</f>
        <v>5.5</v>
      </c>
      <c r="D44" s="103" t="str">
        <f>Criteria!C43</f>
        <v>A</v>
      </c>
      <c r="E44" s="104" t="str">
        <f>Criteria!D43</f>
        <v>Is each state of a toggle control presented to the user perceptible?</v>
      </c>
      <c r="F44" s="105" t="s">
        <v>2</v>
      </c>
      <c r="G44" s="106"/>
      <c r="H44" s="104"/>
      <c r="I44" s="107"/>
      <c r="J44" s="108"/>
    </row>
    <row r="45" spans="1:10" ht="22.5">
      <c r="A45" s="101" t="str">
        <f>Criteria!$A44</f>
        <v>Mandatory elements</v>
      </c>
      <c r="B45" s="103">
        <v>42</v>
      </c>
      <c r="C45" s="103" t="str">
        <f>Criteria!B44</f>
        <v>6.1</v>
      </c>
      <c r="D45" s="103" t="str">
        <f>Criteria!C44</f>
        <v>A</v>
      </c>
      <c r="E45" s="104" t="str">
        <f>Criteria!D44</f>
        <v>On each screen, are texts rendered by assistive technologies in the main language of the screen?</v>
      </c>
      <c r="F45" s="105" t="s">
        <v>2</v>
      </c>
      <c r="G45" s="106"/>
      <c r="H45" s="104"/>
      <c r="I45" s="107"/>
      <c r="J45" s="108"/>
    </row>
    <row r="46" spans="1:10" ht="33.75">
      <c r="A46" s="101" t="str">
        <f>Criteria!$A45</f>
        <v>Mandatory elements</v>
      </c>
      <c r="B46" s="103">
        <v>43</v>
      </c>
      <c r="C46" s="103" t="str">
        <f>Criteria!B45</f>
        <v>6.2</v>
      </c>
      <c r="D46" s="103" t="str">
        <f>Criteria!C45</f>
        <v>A</v>
      </c>
      <c r="E46" s="104" t="str">
        <f>Criteria!D45</f>
        <v>On each screen, interface elements must not be used only for layout purposes. Is this rule respected?</v>
      </c>
      <c r="F46" s="105" t="s">
        <v>2</v>
      </c>
      <c r="G46" s="106"/>
      <c r="H46" s="104"/>
      <c r="I46" s="107"/>
      <c r="J46" s="108"/>
    </row>
    <row r="47" spans="1:10" ht="22.5">
      <c r="A47" s="101" t="str">
        <f>Criteria!$A46</f>
        <v>Information structure</v>
      </c>
      <c r="B47" s="103">
        <v>44</v>
      </c>
      <c r="C47" s="103" t="str">
        <f>Criteria!B46</f>
        <v>7.1</v>
      </c>
      <c r="D47" s="103" t="str">
        <f>Criteria!C46</f>
        <v>A</v>
      </c>
      <c r="E47" s="104" t="str">
        <f>Criteria!D46</f>
        <v>On each screen, is the information structured by the appropriate use of headings?</v>
      </c>
      <c r="F47" s="105" t="s">
        <v>2</v>
      </c>
      <c r="G47" s="106"/>
      <c r="H47" s="104"/>
      <c r="I47" s="107"/>
      <c r="J47" s="108"/>
    </row>
    <row r="48" spans="1:10" ht="22.5">
      <c r="A48" s="101" t="str">
        <f>Criteria!$A47</f>
        <v>Information structure</v>
      </c>
      <c r="B48" s="103">
        <v>45</v>
      </c>
      <c r="C48" s="103" t="str">
        <f>Criteria!B47</f>
        <v>7.2</v>
      </c>
      <c r="D48" s="103" t="str">
        <f>Criteria!C47</f>
        <v>A</v>
      </c>
      <c r="E48" s="104" t="str">
        <f>Criteria!D47</f>
        <v>On each screen, is each list correctly structured?</v>
      </c>
      <c r="F48" s="105" t="s">
        <v>2</v>
      </c>
      <c r="G48" s="106"/>
      <c r="H48" s="104"/>
      <c r="I48" s="107"/>
      <c r="J48" s="108"/>
    </row>
    <row r="49" spans="1:10" ht="55.35" customHeight="1">
      <c r="A49" s="101" t="str">
        <f>Criteria!$A48</f>
        <v>Presentation</v>
      </c>
      <c r="B49" s="103">
        <v>46</v>
      </c>
      <c r="C49" s="103" t="str">
        <f>Criteria!B48</f>
        <v>8.1</v>
      </c>
      <c r="D49" s="103" t="str">
        <f>Criteria!C48</f>
        <v>A</v>
      </c>
      <c r="E49" s="104" t="str">
        <f>Criteria!D48</f>
        <v>On each screen, is the visible content carrying information accessible to assistive technologies?</v>
      </c>
      <c r="F49" s="105" t="s">
        <v>2</v>
      </c>
      <c r="G49" s="106"/>
      <c r="H49" s="104"/>
      <c r="I49" s="107"/>
      <c r="J49" s="108"/>
    </row>
    <row r="50" spans="1:10" ht="55.35" customHeight="1">
      <c r="A50" s="101" t="str">
        <f>Criteria!$A49</f>
        <v>Presentation</v>
      </c>
      <c r="B50" s="103">
        <v>47</v>
      </c>
      <c r="C50" s="103" t="str">
        <f>Criteria!B49</f>
        <v>8.2</v>
      </c>
      <c r="D50" s="103" t="str">
        <f>Criteria!C49</f>
        <v>AA</v>
      </c>
      <c r="E50" s="104" t="str">
        <f>Criteria!D49</f>
        <v>On each screen, can the user increase the font size by at least 200% (excluding special cases)?</v>
      </c>
      <c r="F50" s="105" t="s">
        <v>2</v>
      </c>
      <c r="G50" s="106"/>
      <c r="H50" s="104"/>
      <c r="I50" s="107"/>
      <c r="J50" s="108"/>
    </row>
    <row r="51" spans="1:10" ht="55.35" customHeight="1">
      <c r="A51" s="101" t="str">
        <f>Criteria!$A50</f>
        <v>Presentation</v>
      </c>
      <c r="B51" s="103">
        <v>48</v>
      </c>
      <c r="C51" s="103" t="str">
        <f>Criteria!B50</f>
        <v>8.3</v>
      </c>
      <c r="D51" s="103" t="str">
        <f>Criteria!C50</f>
        <v>A</v>
      </c>
      <c r="E51" s="104" t="str">
        <f>Criteria!D50</f>
        <v>On each screen, does each component in a text environment whose nature is not obvious have a contrast ratio greater than or equal to 3:1 in relation to the surrounding text?</v>
      </c>
      <c r="F51" s="105" t="s">
        <v>2</v>
      </c>
      <c r="G51" s="106"/>
      <c r="H51" s="104"/>
      <c r="I51" s="107"/>
      <c r="J51" s="108"/>
    </row>
    <row r="52" spans="1:10" ht="45">
      <c r="A52" s="101" t="str">
        <f>Criteria!$A51</f>
        <v>Presentation</v>
      </c>
      <c r="B52" s="103">
        <v>49</v>
      </c>
      <c r="C52" s="103" t="str">
        <f>Criteria!B51</f>
        <v>8.4</v>
      </c>
      <c r="D52" s="103" t="str">
        <f>Criteria!C51</f>
        <v>A</v>
      </c>
      <c r="E52" s="104" t="str">
        <f>Criteria!D51</f>
        <v>On each screen, for each component in a text environment whose nature is not obvious, is there an indication other than colour to indicate when focused and hovered with the mouse?</v>
      </c>
      <c r="F52" s="105" t="s">
        <v>2</v>
      </c>
      <c r="G52" s="106"/>
      <c r="H52" s="104"/>
      <c r="I52" s="107"/>
      <c r="J52" s="108"/>
    </row>
    <row r="53" spans="1:10" ht="55.35" customHeight="1">
      <c r="A53" s="101" t="str">
        <f>Criteria!$A52</f>
        <v>Presentation</v>
      </c>
      <c r="B53" s="103">
        <v>50</v>
      </c>
      <c r="C53" s="103" t="str">
        <f>Criteria!B52</f>
        <v>8.5</v>
      </c>
      <c r="D53" s="103" t="str">
        <f>Criteria!C52</f>
        <v>A</v>
      </c>
      <c r="E53" s="104" t="str">
        <f>Criteria!D52</f>
        <v>On each screen, for each element receiving the focus, is the focus visible?</v>
      </c>
      <c r="F53" s="105" t="s">
        <v>2</v>
      </c>
      <c r="G53" s="106"/>
      <c r="H53" s="104"/>
      <c r="I53" s="107"/>
      <c r="J53" s="108"/>
    </row>
    <row r="54" spans="1:10" ht="55.35" customHeight="1">
      <c r="A54" s="101" t="str">
        <f>Criteria!$A53</f>
        <v>Presentation</v>
      </c>
      <c r="B54" s="103">
        <v>51</v>
      </c>
      <c r="C54" s="103" t="str">
        <f>Criteria!B53</f>
        <v>8.6</v>
      </c>
      <c r="D54" s="103" t="str">
        <f>Criteria!C53</f>
        <v>A</v>
      </c>
      <c r="E54" s="104" t="str">
        <f>Criteria!D53</f>
        <v>On each screen, information must not be conveyed solely by shape, size or location. Is this rule respected?</v>
      </c>
      <c r="F54" s="105" t="s">
        <v>2</v>
      </c>
      <c r="G54" s="106"/>
      <c r="H54" s="104"/>
      <c r="I54" s="107"/>
      <c r="J54" s="108"/>
    </row>
    <row r="55" spans="1:10" ht="55.35" customHeight="1">
      <c r="A55" s="101" t="str">
        <f>Criteria!$A54</f>
        <v>Presentation</v>
      </c>
      <c r="B55" s="103">
        <v>52</v>
      </c>
      <c r="C55" s="103" t="str">
        <f>Criteria!B54</f>
        <v>8.7</v>
      </c>
      <c r="D55" s="103" t="str">
        <f>Criteria!C54</f>
        <v>AA</v>
      </c>
      <c r="E55" s="104" t="str">
        <f>Criteria!D54</f>
        <v>On each screen, is the additional content that appears when the focus is set or when a user interface component is hovered over controllable by the user (excluding special cases)?</v>
      </c>
      <c r="F55" s="105" t="s">
        <v>2</v>
      </c>
      <c r="G55" s="106"/>
      <c r="H55" s="104"/>
      <c r="I55" s="107"/>
      <c r="J55" s="108"/>
    </row>
    <row r="56" spans="1:10" ht="55.35" customHeight="1">
      <c r="A56" s="101" t="str">
        <f>Criteria!$A55</f>
        <v>Forms</v>
      </c>
      <c r="B56" s="103">
        <v>53</v>
      </c>
      <c r="C56" s="103" t="str">
        <f>Criteria!B55</f>
        <v>9.1</v>
      </c>
      <c r="D56" s="103" t="str">
        <f>Criteria!C55</f>
        <v>A</v>
      </c>
      <c r="E56" s="104" t="str">
        <f>Criteria!D55</f>
        <v>Does each form field have a visible label?</v>
      </c>
      <c r="F56" s="105" t="s">
        <v>2</v>
      </c>
      <c r="G56" s="106"/>
      <c r="H56" s="104"/>
      <c r="I56" s="107"/>
      <c r="J56" s="108"/>
    </row>
    <row r="57" spans="1:10" ht="55.35" customHeight="1">
      <c r="A57" s="101" t="str">
        <f>Criteria!$A56</f>
        <v>Forms</v>
      </c>
      <c r="B57" s="103">
        <v>54</v>
      </c>
      <c r="C57" s="103" t="str">
        <f>Criteria!B56</f>
        <v>9.2</v>
      </c>
      <c r="D57" s="103" t="str">
        <f>Criteria!C56</f>
        <v>A</v>
      </c>
      <c r="E57" s="104" t="str">
        <f>Criteria!D56</f>
        <v>Does each form field have a label that is accessible to assistive technologies?</v>
      </c>
      <c r="F57" s="105" t="s">
        <v>2</v>
      </c>
      <c r="G57" s="106"/>
      <c r="H57" s="104"/>
      <c r="I57" s="107"/>
      <c r="J57" s="108"/>
    </row>
    <row r="58" spans="1:10">
      <c r="A58" s="101" t="str">
        <f>Criteria!$A57</f>
        <v>Forms</v>
      </c>
      <c r="B58" s="103">
        <v>55</v>
      </c>
      <c r="C58" s="103" t="str">
        <f>Criteria!B57</f>
        <v>9.3</v>
      </c>
      <c r="D58" s="103" t="str">
        <f>Criteria!C57</f>
        <v>A</v>
      </c>
      <c r="E58" s="104" t="str">
        <f>Criteria!D57</f>
        <v>Is each label associated with a form field relevant?</v>
      </c>
      <c r="F58" s="105" t="s">
        <v>2</v>
      </c>
      <c r="G58" s="106"/>
      <c r="H58" s="104"/>
      <c r="I58" s="107"/>
      <c r="J58" s="108"/>
    </row>
    <row r="59" spans="1:10" ht="22.5">
      <c r="A59" s="101" t="str">
        <f>Criteria!$A58</f>
        <v>Forms</v>
      </c>
      <c r="B59" s="103">
        <v>56</v>
      </c>
      <c r="C59" s="103" t="str">
        <f>Criteria!B58</f>
        <v>9.4</v>
      </c>
      <c r="D59" s="103" t="str">
        <f>Criteria!C58</f>
        <v>A</v>
      </c>
      <c r="E59" s="104" t="str">
        <f>Criteria!D58</f>
        <v>Are each field label and its associated field located next to each other?</v>
      </c>
      <c r="F59" s="105" t="s">
        <v>2</v>
      </c>
      <c r="G59" s="106"/>
      <c r="H59" s="104"/>
      <c r="I59" s="107"/>
      <c r="J59" s="108"/>
    </row>
    <row r="60" spans="1:10" ht="55.35" customHeight="1">
      <c r="A60" s="101" t="str">
        <f>Criteria!$A59</f>
        <v>Forms</v>
      </c>
      <c r="B60" s="103">
        <v>57</v>
      </c>
      <c r="C60" s="103" t="str">
        <f>Criteria!B59</f>
        <v>9.5</v>
      </c>
      <c r="D60" s="103" t="str">
        <f>Criteria!C59</f>
        <v>A</v>
      </c>
      <c r="E60" s="104" t="str">
        <f>Criteria!D59</f>
        <v>In each form, is the label of each button relevant?</v>
      </c>
      <c r="F60" s="105" t="s">
        <v>2</v>
      </c>
      <c r="G60" s="106"/>
      <c r="H60" s="104"/>
      <c r="I60" s="107"/>
      <c r="J60" s="108"/>
    </row>
    <row r="61" spans="1:10" ht="55.35" customHeight="1">
      <c r="A61" s="101" t="str">
        <f>Criteria!$A60</f>
        <v>Forms</v>
      </c>
      <c r="B61" s="103">
        <v>58</v>
      </c>
      <c r="C61" s="103" t="str">
        <f>Criteria!B60</f>
        <v>9.6</v>
      </c>
      <c r="D61" s="103" t="str">
        <f>Criteria!C60</f>
        <v>A</v>
      </c>
      <c r="E61" s="104" t="str">
        <f>Criteria!D60</f>
        <v>In each form, are the related form controls identified, if necessary?</v>
      </c>
      <c r="F61" s="105" t="s">
        <v>2</v>
      </c>
      <c r="G61" s="106"/>
      <c r="H61" s="104"/>
      <c r="I61" s="107"/>
      <c r="J61" s="108"/>
    </row>
    <row r="62" spans="1:10" ht="22.5">
      <c r="A62" s="101" t="str">
        <f>Criteria!$A61</f>
        <v>Forms</v>
      </c>
      <c r="B62" s="103">
        <v>59</v>
      </c>
      <c r="C62" s="103" t="str">
        <f>Criteria!B61</f>
        <v>9.7</v>
      </c>
      <c r="D62" s="103" t="str">
        <f>Criteria!C61</f>
        <v>A</v>
      </c>
      <c r="E62" s="104" t="str">
        <f>Criteria!D61</f>
        <v>Are the mandatory form fields correctly identified (excluding special cases)?</v>
      </c>
      <c r="F62" s="105" t="s">
        <v>2</v>
      </c>
      <c r="G62" s="106"/>
      <c r="H62" s="104"/>
      <c r="I62" s="107"/>
      <c r="J62" s="108"/>
    </row>
    <row r="63" spans="1:10" ht="22.5">
      <c r="A63" s="101" t="str">
        <f>Criteria!$A62</f>
        <v>Forms</v>
      </c>
      <c r="B63" s="103">
        <v>60</v>
      </c>
      <c r="C63" s="103" t="str">
        <f>Criteria!B62</f>
        <v>9.8</v>
      </c>
      <c r="D63" s="103" t="str">
        <f>Criteria!C62</f>
        <v>A</v>
      </c>
      <c r="E63" s="104" t="str">
        <f>Criteria!D62</f>
        <v>For each mandatory form field, is the expected data type and/or format available?</v>
      </c>
      <c r="F63" s="105" t="s">
        <v>2</v>
      </c>
      <c r="G63" s="106"/>
      <c r="H63" s="104"/>
      <c r="I63" s="107"/>
      <c r="J63" s="108"/>
    </row>
    <row r="64" spans="1:10">
      <c r="A64" s="101" t="str">
        <f>Criteria!$A63</f>
        <v>Forms</v>
      </c>
      <c r="B64" s="103">
        <v>61</v>
      </c>
      <c r="C64" s="103" t="str">
        <f>Criteria!B63</f>
        <v>9.9</v>
      </c>
      <c r="D64" s="103" t="str">
        <f>Criteria!C63</f>
        <v>A</v>
      </c>
      <c r="E64" s="104" t="str">
        <f>Criteria!D63</f>
        <v>In each form, are input errors accessible?</v>
      </c>
      <c r="F64" s="105" t="s">
        <v>2</v>
      </c>
      <c r="G64" s="106"/>
      <c r="H64" s="104"/>
      <c r="I64" s="107"/>
      <c r="J64" s="108"/>
    </row>
    <row r="65" spans="1:10" ht="33.75">
      <c r="A65" s="101" t="str">
        <f>Criteria!$A64</f>
        <v>Forms</v>
      </c>
      <c r="B65" s="103">
        <v>62</v>
      </c>
      <c r="C65" s="103" t="str">
        <f>Criteria!B64</f>
        <v>9.10</v>
      </c>
      <c r="D65" s="103" t="str">
        <f>Criteria!C64</f>
        <v>AA</v>
      </c>
      <c r="E65" s="104" t="str">
        <f>Criteria!D64</f>
        <v>In each form, is the error management accompanied, if necessary, by suggestions of expected data types, formats or values?</v>
      </c>
      <c r="F65" s="105" t="s">
        <v>2</v>
      </c>
      <c r="G65" s="106"/>
      <c r="H65" s="104"/>
      <c r="I65" s="107"/>
      <c r="J65" s="108"/>
    </row>
    <row r="66" spans="1:10" ht="55.35" customHeight="1">
      <c r="A66" s="101" t="str">
        <f>Criteria!$A65</f>
        <v>Forms</v>
      </c>
      <c r="B66" s="103">
        <v>63</v>
      </c>
      <c r="C66" s="103" t="str">
        <f>Criteria!B65</f>
        <v>9.11</v>
      </c>
      <c r="D66" s="103" t="str">
        <f>Criteria!C65</f>
        <v>AA</v>
      </c>
      <c r="E66" s="104" t="str">
        <f>Criteria!D65</f>
        <v>For each form that modifies or deletes data, or transmits answers to a test or examination, or whose validation has financial or legal consequences, can the data entered be modified, updated or rendered by the user?</v>
      </c>
      <c r="F66" s="105" t="s">
        <v>2</v>
      </c>
      <c r="G66" s="106"/>
      <c r="H66" s="104"/>
      <c r="I66" s="107"/>
      <c r="J66" s="108"/>
    </row>
    <row r="67" spans="1:10" ht="55.35" customHeight="1">
      <c r="A67" s="101" t="str">
        <f>Criteria!$A66</f>
        <v>Forms</v>
      </c>
      <c r="B67" s="103">
        <v>64</v>
      </c>
      <c r="C67" s="103" t="str">
        <f>Criteria!B66</f>
        <v>9.12</v>
      </c>
      <c r="D67" s="103" t="str">
        <f>Criteria!C66</f>
        <v>AA</v>
      </c>
      <c r="E67" s="104" t="str">
        <f>Criteria!D66</f>
        <v>For each field that expects personal user data, is input facilitated?</v>
      </c>
      <c r="F67" s="105" t="s">
        <v>2</v>
      </c>
      <c r="G67" s="106"/>
      <c r="H67" s="104"/>
      <c r="I67" s="107"/>
      <c r="J67" s="108"/>
    </row>
    <row r="68" spans="1:10" ht="55.35" customHeight="1">
      <c r="A68" s="101" t="str">
        <f>Criteria!$A67</f>
        <v>Navigation</v>
      </c>
      <c r="B68" s="103">
        <v>65</v>
      </c>
      <c r="C68" s="103" t="str">
        <f>Criteria!B67</f>
        <v>10.1</v>
      </c>
      <c r="D68" s="103" t="str">
        <f>Criteria!C67</f>
        <v>A</v>
      </c>
      <c r="E68" s="104" t="str">
        <f>Criteria!D67</f>
        <v>On each screen, is the navigation sequence consistent?</v>
      </c>
      <c r="F68" s="105" t="s">
        <v>2</v>
      </c>
      <c r="G68" s="106"/>
      <c r="H68" s="104"/>
      <c r="I68" s="107"/>
      <c r="J68" s="108"/>
    </row>
    <row r="69" spans="1:10" ht="22.5">
      <c r="A69" s="101" t="str">
        <f>Criteria!$A68</f>
        <v>Navigation</v>
      </c>
      <c r="B69" s="103">
        <v>66</v>
      </c>
      <c r="C69" s="103" t="str">
        <f>Criteria!B68</f>
        <v>10.2</v>
      </c>
      <c r="D69" s="103" t="str">
        <f>Criteria!C68</f>
        <v>A</v>
      </c>
      <c r="E69" s="104" t="str">
        <f>Criteria!D68</f>
        <v>On each screen, is the reading sequence by assistive technologies consistent?</v>
      </c>
      <c r="F69" s="105" t="s">
        <v>2</v>
      </c>
      <c r="G69" s="106"/>
      <c r="H69" s="104"/>
      <c r="I69" s="107"/>
      <c r="J69" s="108"/>
    </row>
    <row r="70" spans="1:10" ht="76.5" customHeight="1">
      <c r="A70" s="101" t="str">
        <f>Criteria!$A69</f>
        <v>Navigation</v>
      </c>
      <c r="B70" s="103">
        <v>67</v>
      </c>
      <c r="C70" s="103" t="str">
        <f>Criteria!B69</f>
        <v>10.3</v>
      </c>
      <c r="D70" s="103" t="str">
        <f>Criteria!C69</f>
        <v>A</v>
      </c>
      <c r="E70" s="104" t="str">
        <f>Criteria!D69</f>
        <v>On each screen, the navigation must not contain any keyboard traps. Is this rule respected?</v>
      </c>
      <c r="F70" s="105" t="s">
        <v>2</v>
      </c>
      <c r="G70" s="106"/>
      <c r="H70" s="104"/>
      <c r="I70" s="107"/>
      <c r="J70" s="108"/>
    </row>
    <row r="71" spans="1:10" ht="33.75">
      <c r="A71" s="101" t="str">
        <f>Criteria!$A70</f>
        <v>Navigation</v>
      </c>
      <c r="B71" s="103">
        <v>68</v>
      </c>
      <c r="C71" s="103" t="str">
        <f>Criteria!B70</f>
        <v>10.4</v>
      </c>
      <c r="D71" s="103" t="str">
        <f>Criteria!C70</f>
        <v>A</v>
      </c>
      <c r="E71" s="104" t="str">
        <f>Criteria!D70</f>
        <v>On each screen, are keyboard shortcuts using only one key (upper or lower case letter, punctuation, number or symbol) controllable by the user?</v>
      </c>
      <c r="F71" s="105" t="s">
        <v>2</v>
      </c>
      <c r="G71" s="106"/>
      <c r="H71" s="104"/>
      <c r="I71" s="107"/>
      <c r="J71" s="108"/>
    </row>
    <row r="72" spans="1:10" ht="33.75">
      <c r="A72" s="101" t="str">
        <f>Criteria!$A71</f>
        <v>Consultation</v>
      </c>
      <c r="B72" s="103">
        <v>69</v>
      </c>
      <c r="C72" s="103" t="str">
        <f>Criteria!B71</f>
        <v>11.1</v>
      </c>
      <c r="D72" s="103" t="str">
        <f>Criteria!C71</f>
        <v>A</v>
      </c>
      <c r="E72" s="104" t="str">
        <f>Criteria!D71</f>
        <v>For each screen, does the user have control over each time limit modifying content (excluding special cases)?</v>
      </c>
      <c r="F72" s="105" t="s">
        <v>2</v>
      </c>
      <c r="G72" s="106"/>
      <c r="H72" s="104"/>
      <c r="I72" s="107"/>
      <c r="J72" s="108"/>
    </row>
    <row r="73" spans="1:10" ht="55.35" customHeight="1">
      <c r="A73" s="101" t="str">
        <f>Criteria!$A72</f>
        <v>Consultation</v>
      </c>
      <c r="B73" s="103">
        <v>70</v>
      </c>
      <c r="C73" s="103" t="str">
        <f>Criteria!B72</f>
        <v>11.2</v>
      </c>
      <c r="D73" s="103" t="str">
        <f>Criteria!C72</f>
        <v>A</v>
      </c>
      <c r="E73" s="104" t="str">
        <f>Criteria!D72</f>
        <v>For each screen, can each process limiting the time of a session be stopped or deleted (excluding special cases)?</v>
      </c>
      <c r="F73" s="105" t="s">
        <v>2</v>
      </c>
      <c r="G73" s="106"/>
      <c r="H73" s="104"/>
      <c r="I73" s="107"/>
      <c r="J73" s="108"/>
    </row>
    <row r="74" spans="1:10" ht="55.35" customHeight="1">
      <c r="A74" s="101" t="str">
        <f>Criteria!$A73</f>
        <v>Consultation</v>
      </c>
      <c r="B74" s="103">
        <v>71</v>
      </c>
      <c r="C74" s="103" t="str">
        <f>Criteria!B73</f>
        <v>11.3</v>
      </c>
      <c r="D74" s="103" t="str">
        <f>Criteria!C73</f>
        <v>A</v>
      </c>
      <c r="E74" s="104" t="str">
        <f>Criteria!D73</f>
        <v>On each screen, does each office document available for download have, if necessary, an accessible version (excluding special cases)?</v>
      </c>
      <c r="F74" s="105" t="s">
        <v>2</v>
      </c>
      <c r="G74" s="106"/>
      <c r="H74" s="104"/>
      <c r="I74" s="107"/>
      <c r="J74" s="108"/>
    </row>
    <row r="75" spans="1:10" ht="55.35" customHeight="1">
      <c r="A75" s="101" t="str">
        <f>Criteria!$A74</f>
        <v>Consultation</v>
      </c>
      <c r="B75" s="103">
        <v>72</v>
      </c>
      <c r="C75" s="103" t="str">
        <f>Criteria!B74</f>
        <v>11.4</v>
      </c>
      <c r="D75" s="103" t="str">
        <f>Criteria!C74</f>
        <v>A</v>
      </c>
      <c r="E75" s="104" t="str">
        <f>Criteria!D74</f>
        <v>For each office document with an accessible version, does this version offer the same information (excluding special cases)?</v>
      </c>
      <c r="F75" s="105" t="s">
        <v>2</v>
      </c>
      <c r="G75" s="106"/>
      <c r="H75" s="104"/>
      <c r="I75" s="107"/>
      <c r="J75" s="108"/>
    </row>
    <row r="76" spans="1:10" ht="55.35" customHeight="1">
      <c r="A76" s="101" t="str">
        <f>Criteria!$A75</f>
        <v>Consultation</v>
      </c>
      <c r="B76" s="103">
        <v>73</v>
      </c>
      <c r="C76" s="103" t="str">
        <f>Criteria!B75</f>
        <v>11.5</v>
      </c>
      <c r="D76" s="103" t="str">
        <f>Criteria!C75</f>
        <v>A</v>
      </c>
      <c r="E76" s="104" t="str">
        <f>Criteria!D75</f>
        <v>On each screen, does each cryptic content (ASCII art, emoticon, cryptic syntax) have an alternative?</v>
      </c>
      <c r="F76" s="105" t="s">
        <v>2</v>
      </c>
      <c r="G76" s="106"/>
      <c r="H76" s="104"/>
      <c r="I76" s="107"/>
      <c r="J76" s="108"/>
    </row>
    <row r="77" spans="1:10" ht="33.75">
      <c r="A77" s="101" t="str">
        <f>Criteria!$A76</f>
        <v>Consultation</v>
      </c>
      <c r="B77" s="103">
        <v>74</v>
      </c>
      <c r="C77" s="103" t="str">
        <f>Criteria!B76</f>
        <v>11.6</v>
      </c>
      <c r="D77" s="103" t="str">
        <f>Criteria!C76</f>
        <v>A</v>
      </c>
      <c r="E77" s="104" t="str">
        <f>Criteria!D76</f>
        <v>On each screen, for each cryptic content (ASCII art, emoticon, cryptic syntax) having an alternative, is this alternative relevant?</v>
      </c>
      <c r="F77" s="105" t="s">
        <v>2</v>
      </c>
      <c r="G77" s="106"/>
      <c r="H77" s="104"/>
      <c r="I77" s="107"/>
      <c r="J77" s="108"/>
    </row>
    <row r="78" spans="1:10" ht="22.5">
      <c r="A78" s="101" t="str">
        <f>Criteria!$A77</f>
        <v>Consultation</v>
      </c>
      <c r="B78" s="103">
        <v>75</v>
      </c>
      <c r="C78" s="103" t="str">
        <f>Criteria!B77</f>
        <v>11.7</v>
      </c>
      <c r="D78" s="103" t="str">
        <f>Criteria!C77</f>
        <v>A</v>
      </c>
      <c r="E78" s="104" t="str">
        <f>Criteria!D77</f>
        <v>On each screen, are sudden change in brightness or blinking effects used correctly?</v>
      </c>
      <c r="F78" s="105" t="s">
        <v>2</v>
      </c>
      <c r="G78" s="106"/>
      <c r="H78" s="104"/>
      <c r="I78" s="107"/>
      <c r="J78" s="108"/>
    </row>
    <row r="79" spans="1:10" ht="55.35" customHeight="1">
      <c r="A79" s="101" t="str">
        <f>Criteria!$A78</f>
        <v>Consultation</v>
      </c>
      <c r="B79" s="103">
        <v>76</v>
      </c>
      <c r="C79" s="103" t="str">
        <f>Criteria!B78</f>
        <v>11.8</v>
      </c>
      <c r="D79" s="103" t="str">
        <f>Criteria!C78</f>
        <v>A</v>
      </c>
      <c r="E79" s="104" t="str">
        <f>Criteria!D78</f>
        <v>On each screen, is each moving or blinking content controllable by the user?</v>
      </c>
      <c r="F79" s="105" t="s">
        <v>2</v>
      </c>
      <c r="G79" s="106"/>
      <c r="H79" s="104"/>
      <c r="I79" s="107"/>
      <c r="J79" s="108"/>
    </row>
    <row r="80" spans="1:10" ht="55.35" customHeight="1">
      <c r="A80" s="101" t="str">
        <f>Criteria!$A79</f>
        <v>Consultation</v>
      </c>
      <c r="B80" s="103">
        <v>77</v>
      </c>
      <c r="C80" s="103" t="str">
        <f>Criteria!B79</f>
        <v>11.9</v>
      </c>
      <c r="D80" s="103" t="str">
        <f>Criteria!C79</f>
        <v>AA</v>
      </c>
      <c r="E80" s="104" t="str">
        <f>Criteria!D79</f>
        <v>On each screen, is the content offered viewable regardless of screen orientation (portrait or landscape) (excluding special cases)?</v>
      </c>
      <c r="F80" s="105" t="s">
        <v>2</v>
      </c>
      <c r="G80" s="106"/>
      <c r="H80" s="104"/>
      <c r="I80" s="107"/>
      <c r="J80" s="108"/>
    </row>
    <row r="81" spans="1:10" ht="55.35" customHeight="1">
      <c r="A81" s="101" t="str">
        <f>Criteria!$A80</f>
        <v>Consultation</v>
      </c>
      <c r="B81" s="103">
        <v>78</v>
      </c>
      <c r="C81" s="103" t="str">
        <f>Criteria!B80</f>
        <v>11.10</v>
      </c>
      <c r="D81" s="103" t="str">
        <f>Criteria!C80</f>
        <v>A</v>
      </c>
      <c r="E81" s="104" t="str">
        <f>Criteria!D80</f>
        <v>On each screen, are the features that can be activated using a complex gesture able to be activated using a simple gesture (excluding special cases)?</v>
      </c>
      <c r="F81" s="105" t="s">
        <v>2</v>
      </c>
      <c r="G81" s="106"/>
      <c r="H81" s="104"/>
      <c r="I81" s="107"/>
      <c r="J81" s="108"/>
    </row>
    <row r="82" spans="1:10" ht="55.35" customHeight="1">
      <c r="A82" s="101" t="str">
        <f>Criteria!$A81</f>
        <v>Consultation</v>
      </c>
      <c r="B82" s="103">
        <v>79</v>
      </c>
      <c r="C82" s="103" t="str">
        <f>Criteria!B81</f>
        <v>11.11</v>
      </c>
      <c r="D82" s="103" t="str">
        <f>Criteria!C81</f>
        <v>A</v>
      </c>
      <c r="E82" s="104" t="str">
        <f>Criteria!D81</f>
        <v>On each screen, are the features that can be activated by performing simultaneous actions activated by means of a single action? Is this rule respected (excluding special cases)?</v>
      </c>
      <c r="F82" s="105" t="s">
        <v>2</v>
      </c>
      <c r="G82" s="106"/>
      <c r="H82" s="104"/>
      <c r="I82" s="107"/>
      <c r="J82" s="108"/>
    </row>
    <row r="83" spans="1:10" ht="55.35" customHeight="1">
      <c r="A83" s="101" t="str">
        <f>Criteria!$A82</f>
        <v>Consultation</v>
      </c>
      <c r="B83" s="103">
        <v>80</v>
      </c>
      <c r="C83" s="103" t="str">
        <f>Criteria!B82</f>
        <v>11.12</v>
      </c>
      <c r="D83" s="103" t="str">
        <f>Criteria!C82</f>
        <v>A</v>
      </c>
      <c r="E83" s="104" t="str">
        <f>Criteria!D82</f>
        <v>On each screen, can actions triggered by a pointing device on a single point on the screen be cancelled (excluding special cases)?</v>
      </c>
      <c r="F83" s="105" t="s">
        <v>2</v>
      </c>
      <c r="G83" s="106"/>
      <c r="H83" s="104"/>
      <c r="I83" s="107"/>
      <c r="J83" s="108"/>
    </row>
    <row r="84" spans="1:10" ht="55.35" customHeight="1">
      <c r="A84" s="101" t="str">
        <f>Criteria!$A83</f>
        <v>Consultation</v>
      </c>
      <c r="B84" s="103">
        <v>81</v>
      </c>
      <c r="C84" s="103" t="str">
        <f>Criteria!B83</f>
        <v>11.13</v>
      </c>
      <c r="D84" s="103" t="str">
        <f>Criteria!C83</f>
        <v>A</v>
      </c>
      <c r="E84" s="104" t="str">
        <f>Criteria!D83</f>
        <v>On each screen, can the features involving movement from or to the device be satisfied in an alternative way (excluding special cases)?</v>
      </c>
      <c r="F84" s="105" t="s">
        <v>2</v>
      </c>
      <c r="G84" s="106"/>
      <c r="H84" s="104"/>
      <c r="I84" s="107"/>
      <c r="J84" s="108"/>
    </row>
    <row r="85" spans="1:10" ht="55.35" customHeight="1">
      <c r="A85" s="101" t="str">
        <f>Criteria!$A84</f>
        <v>Consultation</v>
      </c>
      <c r="B85" s="103">
        <v>82</v>
      </c>
      <c r="C85" s="103" t="str">
        <f>Criteria!B84</f>
        <v>11.14</v>
      </c>
      <c r="D85" s="103" t="str">
        <f>Criteria!C84</f>
        <v>AA</v>
      </c>
      <c r="E85" s="104" t="str">
        <f>Criteria!D84</f>
        <v>For each document conversion feature, is the accessibility information available in the source document retained in the destination document (excluding special cases)?</v>
      </c>
      <c r="F85" s="105" t="s">
        <v>2</v>
      </c>
      <c r="G85" s="106"/>
      <c r="H85" s="104"/>
      <c r="I85" s="107"/>
      <c r="J85" s="108"/>
    </row>
    <row r="86" spans="1:10" ht="55.35" customHeight="1">
      <c r="A86" s="101" t="str">
        <f>Criteria!$A85</f>
        <v>Consultation</v>
      </c>
      <c r="B86" s="103">
        <v>83</v>
      </c>
      <c r="C86" s="103" t="str">
        <f>Criteria!B85</f>
        <v>11.15</v>
      </c>
      <c r="D86" s="103" t="str">
        <f>Criteria!C85</f>
        <v>A</v>
      </c>
      <c r="E86" s="104" t="str">
        <f>Criteria!D85</f>
        <v>Is an alternative method available for each identification or control functionality of the application that relies on the use of biological characteristics of the user?</v>
      </c>
      <c r="F86" s="105" t="s">
        <v>2</v>
      </c>
      <c r="G86" s="106"/>
      <c r="H86" s="104"/>
      <c r="I86" s="107"/>
      <c r="J86" s="108"/>
    </row>
    <row r="87" spans="1:10" ht="55.35" customHeight="1">
      <c r="A87" s="101" t="str">
        <f>Criteria!$A86</f>
        <v>Consultation</v>
      </c>
      <c r="B87" s="103">
        <v>84</v>
      </c>
      <c r="C87" s="103" t="str">
        <f>Criteria!B86</f>
        <v>11.16</v>
      </c>
      <c r="D87" s="103" t="str">
        <f>Criteria!C86</f>
        <v>A</v>
      </c>
      <c r="E87" s="104" t="str">
        <f>Criteria!D86</f>
        <v>For each application that incorporates key repeat functionality, is the repeat adjustable (excluding special cases)?</v>
      </c>
      <c r="F87" s="105" t="s">
        <v>2</v>
      </c>
      <c r="G87" s="106"/>
      <c r="H87" s="104"/>
      <c r="I87" s="107"/>
      <c r="J87" s="108"/>
    </row>
    <row r="88" spans="1:10" ht="55.35" customHeight="1">
      <c r="A88" s="101" t="str">
        <f>Criteria!$A87</f>
        <v>Documentation and accessibility features</v>
      </c>
      <c r="B88" s="103">
        <v>85</v>
      </c>
      <c r="C88" s="103" t="str">
        <f>Criteria!B87</f>
        <v>12.1</v>
      </c>
      <c r="D88" s="103" t="str">
        <f>Criteria!C87</f>
        <v>AA</v>
      </c>
      <c r="E88" s="104" t="str">
        <f>Criteria!D87</f>
        <v>Does the application documentation describe the accessibility features of the application and their use?</v>
      </c>
      <c r="F88" s="105" t="s">
        <v>2</v>
      </c>
      <c r="G88" s="106"/>
      <c r="H88" s="104"/>
      <c r="I88" s="107"/>
      <c r="J88" s="108"/>
    </row>
    <row r="89" spans="1:10" ht="55.35" customHeight="1">
      <c r="A89" s="101" t="str">
        <f>Criteria!$A88</f>
        <v>Documentation and accessibility features</v>
      </c>
      <c r="B89" s="103">
        <v>86</v>
      </c>
      <c r="C89" s="103" t="str">
        <f>Criteria!B88</f>
        <v>12.2</v>
      </c>
      <c r="D89" s="103" t="str">
        <f>Criteria!C88</f>
        <v>A</v>
      </c>
      <c r="E89" s="104" t="str">
        <f>Criteria!D88</f>
        <v>For each accessibility feature described in the documentation, the entire path that enables it to be activated meets the accessibility needs of the users who require it. Is this rule respected (excluding special cases)?</v>
      </c>
      <c r="F89" s="105" t="s">
        <v>2</v>
      </c>
      <c r="G89" s="106"/>
      <c r="H89" s="104"/>
      <c r="I89" s="107"/>
      <c r="J89" s="108"/>
    </row>
    <row r="90" spans="1:10" ht="55.35" customHeight="1">
      <c r="A90" s="101" t="str">
        <f>Criteria!$A89</f>
        <v>Documentation and accessibility features</v>
      </c>
      <c r="B90" s="103">
        <v>87</v>
      </c>
      <c r="C90" s="103" t="str">
        <f>Criteria!B89</f>
        <v>12.3</v>
      </c>
      <c r="D90" s="103" t="str">
        <f>Criteria!C89</f>
        <v>A</v>
      </c>
      <c r="E90" s="104" t="str">
        <f>Criteria!D89</f>
        <v>The application does not interfere with the accessibility features of the platform. Is this rule respected?</v>
      </c>
      <c r="F90" s="105" t="s">
        <v>2</v>
      </c>
      <c r="G90" s="106"/>
      <c r="H90" s="104"/>
      <c r="I90" s="107"/>
      <c r="J90" s="108"/>
    </row>
    <row r="91" spans="1:10" ht="55.35" customHeight="1">
      <c r="A91" s="101" t="str">
        <f>Criteria!$A90</f>
        <v>Documentation and accessibility features</v>
      </c>
      <c r="B91" s="103">
        <v>88</v>
      </c>
      <c r="C91" s="103" t="str">
        <f>Criteria!B90</f>
        <v>12.4</v>
      </c>
      <c r="D91" s="103" t="str">
        <f>Criteria!C90</f>
        <v>A</v>
      </c>
      <c r="E91" s="104" t="str">
        <f>Criteria!D90</f>
        <v>Is the application documentation accessible?</v>
      </c>
      <c r="F91" s="105" t="s">
        <v>2</v>
      </c>
      <c r="G91" s="106"/>
      <c r="H91" s="104"/>
      <c r="I91" s="107"/>
      <c r="J91" s="108"/>
    </row>
    <row r="92" spans="1:10" ht="55.35" customHeight="1">
      <c r="A92" s="101" t="str">
        <f>Criteria!$A91</f>
        <v>Editing tools</v>
      </c>
      <c r="B92" s="103">
        <v>89</v>
      </c>
      <c r="C92" s="103" t="str">
        <f>Criteria!B91</f>
        <v>13.1</v>
      </c>
      <c r="D92" s="103" t="str">
        <f>Criteria!C91</f>
        <v>A</v>
      </c>
      <c r="E92" s="104" t="str">
        <f>Criteria!D91</f>
        <v>Can the editing tool be used to define the accessibility information required to create compliant content?</v>
      </c>
      <c r="F92" s="105" t="s">
        <v>2</v>
      </c>
      <c r="G92" s="106"/>
      <c r="H92" s="104"/>
      <c r="I92" s="107"/>
      <c r="J92" s="108"/>
    </row>
    <row r="93" spans="1:10" ht="22.5">
      <c r="A93" s="101" t="str">
        <f>Criteria!$A92</f>
        <v>Editing tools</v>
      </c>
      <c r="B93" s="103">
        <v>90</v>
      </c>
      <c r="C93" s="103" t="str">
        <f>Criteria!B92</f>
        <v>13.2</v>
      </c>
      <c r="D93" s="103" t="str">
        <f>Criteria!C92</f>
        <v>A</v>
      </c>
      <c r="E93" s="104" t="str">
        <f>Criteria!D92</f>
        <v>Does the editing tool provide help with creating accessible content?</v>
      </c>
      <c r="F93" s="105" t="s">
        <v>2</v>
      </c>
      <c r="G93" s="106"/>
      <c r="H93" s="104"/>
      <c r="I93" s="107"/>
      <c r="J93" s="108"/>
    </row>
    <row r="94" spans="1:10" ht="55.35" customHeight="1">
      <c r="A94" s="101" t="str">
        <f>Criteria!$A93</f>
        <v>Editing tools</v>
      </c>
      <c r="B94" s="103">
        <v>91</v>
      </c>
      <c r="C94" s="103" t="str">
        <f>Criteria!B93</f>
        <v>13.3</v>
      </c>
      <c r="D94" s="103" t="str">
        <f>Criteria!C93</f>
        <v>A</v>
      </c>
      <c r="E94" s="104" t="str">
        <f>Criteria!D93</f>
        <v>Is the content generated by each content transformation accessible (excluding special cases)?</v>
      </c>
      <c r="F94" s="105" t="s">
        <v>2</v>
      </c>
      <c r="G94" s="106"/>
      <c r="H94" s="104"/>
      <c r="I94" s="107"/>
      <c r="J94" s="108"/>
    </row>
    <row r="95" spans="1:10" ht="55.35" customHeight="1">
      <c r="A95" s="101" t="str">
        <f>Criteria!$A94</f>
        <v>Editing tools</v>
      </c>
      <c r="B95" s="103">
        <v>92</v>
      </c>
      <c r="C95" s="103" t="str">
        <f>Criteria!B94</f>
        <v>13.4</v>
      </c>
      <c r="D95" s="103" t="str">
        <f>Criteria!C94</f>
        <v>AA</v>
      </c>
      <c r="E95" s="104" t="str">
        <f>Criteria!D94</f>
        <v>For each accessibility error identified by an automatic or semi-automatic accessibility test, does the editing tool provide suggestions for repair?</v>
      </c>
      <c r="F95" s="105" t="s">
        <v>2</v>
      </c>
      <c r="G95" s="106"/>
      <c r="H95" s="104"/>
      <c r="I95" s="107"/>
      <c r="J95" s="108"/>
    </row>
    <row r="96" spans="1:10" ht="55.35" customHeight="1">
      <c r="A96" s="101" t="str">
        <f>Criteria!$A95</f>
        <v>Editing tools</v>
      </c>
      <c r="B96" s="103">
        <v>93</v>
      </c>
      <c r="C96" s="103" t="str">
        <f>Criteria!B95</f>
        <v>13.5</v>
      </c>
      <c r="D96" s="103" t="str">
        <f>Criteria!C95</f>
        <v>A</v>
      </c>
      <c r="E96" s="104" t="str">
        <f>Criteria!D95</f>
        <v>For each set of templates, at least one template meets the requirements of the RAWeb. Is this rule respected?</v>
      </c>
      <c r="F96" s="105" t="s">
        <v>2</v>
      </c>
      <c r="G96" s="106"/>
      <c r="H96" s="104"/>
      <c r="I96" s="107"/>
      <c r="J96" s="108"/>
    </row>
    <row r="97" spans="1:10" ht="22.5">
      <c r="A97" s="101" t="str">
        <f>Criteria!$A96</f>
        <v>Editing tools</v>
      </c>
      <c r="B97" s="103">
        <v>94</v>
      </c>
      <c r="C97" s="103" t="str">
        <f>Criteria!B96</f>
        <v>13.6</v>
      </c>
      <c r="D97" s="103" t="str">
        <f>Criteria!C96</f>
        <v>A</v>
      </c>
      <c r="E97" s="104" t="str">
        <f>Criteria!D96</f>
        <v>Is each template that enables the RAWeb requirements to be met clearly identifiable?</v>
      </c>
      <c r="F97" s="105" t="s">
        <v>2</v>
      </c>
      <c r="G97" s="106"/>
      <c r="H97" s="104"/>
      <c r="I97" s="107"/>
      <c r="J97" s="108"/>
    </row>
    <row r="98" spans="1:10" ht="33.75">
      <c r="A98" s="101" t="str">
        <f>Criteria!$A97</f>
        <v>Support services</v>
      </c>
      <c r="B98" s="103">
        <v>95</v>
      </c>
      <c r="C98" s="103" t="str">
        <f>Criteria!B97</f>
        <v>14.1</v>
      </c>
      <c r="D98" s="103" t="str">
        <f>Criteria!C97</f>
        <v>AA</v>
      </c>
      <c r="E98" s="104" t="str">
        <f>Criteria!D97</f>
        <v>Does each support service provide information relating to the accessibility features of the application described in the documentation?</v>
      </c>
      <c r="F98" s="105" t="s">
        <v>2</v>
      </c>
      <c r="G98" s="106"/>
      <c r="H98" s="104"/>
      <c r="I98" s="107"/>
      <c r="J98" s="108"/>
    </row>
    <row r="99" spans="1:10" ht="33.75">
      <c r="A99" s="101" t="str">
        <f>Criteria!$A98</f>
        <v>Support services</v>
      </c>
      <c r="B99" s="103">
        <v>96</v>
      </c>
      <c r="C99" s="103" t="str">
        <f>Criteria!B98</f>
        <v>14.2</v>
      </c>
      <c r="D99" s="103" t="str">
        <f>Criteria!C98</f>
        <v>A</v>
      </c>
      <c r="E99" s="104" t="str">
        <f>Criteria!D98</f>
        <v>The support service meets the communication needs of people with disabilities directly or through a relay service. Is this rule respected?</v>
      </c>
      <c r="F99" s="105" t="s">
        <v>2</v>
      </c>
      <c r="G99" s="106"/>
      <c r="H99" s="104"/>
      <c r="I99" s="107"/>
      <c r="J99" s="108"/>
    </row>
    <row r="100" spans="1:10" ht="45">
      <c r="A100" s="101" t="str">
        <f>Criteria!$A99</f>
        <v>Real-time communication</v>
      </c>
      <c r="B100" s="103">
        <v>97</v>
      </c>
      <c r="C100" s="103" t="str">
        <f>Criteria!B99</f>
        <v>15.1</v>
      </c>
      <c r="D100" s="103" t="str">
        <f>Criteria!C99</f>
        <v>A</v>
      </c>
      <c r="E100" s="104" t="str">
        <f>Criteria!D99</f>
        <v>For each two-way voice communication application, is the application capable of encoding and decoding this communication with a frequency range whose upper limit is at least 7,000 Hz?</v>
      </c>
      <c r="F100" s="105" t="s">
        <v>2</v>
      </c>
      <c r="G100" s="106"/>
      <c r="H100" s="104"/>
      <c r="I100" s="107"/>
      <c r="J100" s="108"/>
    </row>
    <row r="101" spans="1:10" ht="33.75">
      <c r="A101" s="101" t="str">
        <f>Criteria!$A100</f>
        <v>Real-time communication</v>
      </c>
      <c r="B101" s="103">
        <v>98</v>
      </c>
      <c r="C101" s="103" t="str">
        <f>Criteria!B100</f>
        <v>15.2</v>
      </c>
      <c r="D101" s="103" t="str">
        <f>Criteria!C100</f>
        <v>A</v>
      </c>
      <c r="E101" s="104" t="str">
        <f>Criteria!D100</f>
        <v>Does each application that supports two-way voice communication have real-time text communication functionality?</v>
      </c>
      <c r="F101" s="105" t="s">
        <v>2</v>
      </c>
      <c r="G101" s="106"/>
      <c r="H101" s="104"/>
      <c r="I101" s="107"/>
      <c r="J101" s="108"/>
    </row>
    <row r="102" spans="1:10" ht="33.75">
      <c r="A102" s="101" t="str">
        <f>Criteria!$A101</f>
        <v>Real-time communication</v>
      </c>
      <c r="B102" s="103">
        <v>99</v>
      </c>
      <c r="C102" s="103" t="str">
        <f>Criteria!B101</f>
        <v>15.3</v>
      </c>
      <c r="D102" s="103" t="str">
        <f>Criteria!C101</f>
        <v>A</v>
      </c>
      <c r="E102" s="104" t="str">
        <f>Criteria!D101</f>
        <v>For each application that allows two-way voice communication and real-time text, are both modes usable simultaneously?</v>
      </c>
      <c r="F102" s="105" t="s">
        <v>2</v>
      </c>
      <c r="G102" s="106"/>
      <c r="H102" s="104"/>
      <c r="I102" s="107"/>
      <c r="J102" s="108"/>
    </row>
    <row r="103" spans="1:10" ht="33.75">
      <c r="A103" s="101" t="str">
        <f>Criteria!$A102</f>
        <v>Real-time communication</v>
      </c>
      <c r="B103" s="103">
        <v>100</v>
      </c>
      <c r="C103" s="103" t="str">
        <f>Criteria!B102</f>
        <v>15.4</v>
      </c>
      <c r="D103" s="103" t="str">
        <f>Criteria!C102</f>
        <v>A</v>
      </c>
      <c r="E103" s="104" t="str">
        <f>Criteria!D102</f>
        <v>For each real-time text communication functionality, can the messages be identified (excluding special cases)?</v>
      </c>
      <c r="F103" s="105" t="s">
        <v>2</v>
      </c>
      <c r="G103" s="106"/>
      <c r="H103" s="104"/>
      <c r="I103" s="107"/>
      <c r="J103" s="108"/>
    </row>
    <row r="104" spans="1:10" ht="22.5">
      <c r="A104" s="101" t="str">
        <f>Criteria!$A103</f>
        <v>Real-time communication</v>
      </c>
      <c r="B104" s="103">
        <v>101</v>
      </c>
      <c r="C104" s="103" t="str">
        <f>Criteria!B103</f>
        <v>15.5</v>
      </c>
      <c r="D104" s="103" t="str">
        <f>Criteria!C103</f>
        <v>A</v>
      </c>
      <c r="E104" s="104" t="str">
        <f>Criteria!D103</f>
        <v>For each two-way voice communication application, is a visual indicator of oral activity present?</v>
      </c>
      <c r="F104" s="105" t="s">
        <v>2</v>
      </c>
      <c r="G104" s="106"/>
      <c r="H104" s="104"/>
      <c r="I104" s="107"/>
      <c r="J104" s="108"/>
    </row>
    <row r="105" spans="1:10" ht="45">
      <c r="A105" s="101" t="str">
        <f>Criteria!$A104</f>
        <v>Real-time communication</v>
      </c>
      <c r="B105" s="103">
        <v>102</v>
      </c>
      <c r="C105" s="103" t="str">
        <f>Criteria!B104</f>
        <v>15.6</v>
      </c>
      <c r="D105" s="103" t="str">
        <f>Criteria!C104</f>
        <v>A</v>
      </c>
      <c r="E105" s="104" t="str">
        <f>Criteria!D104</f>
        <v>Does each real-time text communication application that can interact with other real-time text communication applications comply with the interoperability rules in force?</v>
      </c>
      <c r="F105" s="105" t="s">
        <v>2</v>
      </c>
      <c r="G105" s="106"/>
      <c r="H105" s="104"/>
      <c r="I105" s="107"/>
      <c r="J105" s="108"/>
    </row>
    <row r="106" spans="1:10" ht="45">
      <c r="A106" s="101" t="str">
        <f>Criteria!$A105</f>
        <v>Real-time communication</v>
      </c>
      <c r="B106" s="103">
        <v>103</v>
      </c>
      <c r="C106" s="103" t="str">
        <f>Criteria!B105</f>
        <v>15.7</v>
      </c>
      <c r="D106" s="103" t="str">
        <f>Criteria!C105</f>
        <v>AA</v>
      </c>
      <c r="E106" s="104" t="str">
        <f>Criteria!D105</f>
        <v>For each application that supports real-time text (RTT) communication, the transmission delay for each input unit is 500ms or less. Is this rule respected?</v>
      </c>
      <c r="F106" s="105" t="s">
        <v>2</v>
      </c>
      <c r="G106" s="106"/>
      <c r="H106" s="104"/>
      <c r="I106" s="107"/>
      <c r="J106" s="108"/>
    </row>
    <row r="107" spans="1:10" ht="22.5">
      <c r="A107" s="101" t="str">
        <f>Criteria!$A106</f>
        <v>Real-time communication</v>
      </c>
      <c r="B107" s="103">
        <v>104</v>
      </c>
      <c r="C107" s="103" t="str">
        <f>Criteria!B106</f>
        <v>15.8</v>
      </c>
      <c r="D107" s="103" t="str">
        <f>Criteria!C106</f>
        <v>A</v>
      </c>
      <c r="E107" s="104" t="str">
        <f>Criteria!D106</f>
        <v>For each telecommunication application, is the identification of the party initiating a call accessible?</v>
      </c>
      <c r="F107" s="105" t="s">
        <v>2</v>
      </c>
      <c r="G107" s="106"/>
      <c r="H107" s="104"/>
      <c r="I107" s="107"/>
      <c r="J107" s="108"/>
    </row>
    <row r="108" spans="1:10" ht="55.35" customHeight="1">
      <c r="A108" s="101" t="str">
        <f>Criteria!$A107</f>
        <v>Real-time communication</v>
      </c>
      <c r="B108" s="103">
        <v>105</v>
      </c>
      <c r="C108" s="103" t="str">
        <f>Criteria!B107</f>
        <v>15.9</v>
      </c>
      <c r="D108" s="103" t="str">
        <f>Criteria!C107</f>
        <v>A</v>
      </c>
      <c r="E108" s="104" t="str">
        <f>Criteria!D107</f>
        <v>For each two-way voice communication application that provides caller identification, is there a way to present this identification for sign language users?</v>
      </c>
      <c r="F108" s="105" t="s">
        <v>2</v>
      </c>
      <c r="G108" s="106"/>
      <c r="H108" s="104"/>
      <c r="I108" s="107"/>
      <c r="J108" s="108"/>
    </row>
    <row r="109" spans="1:10" ht="33.75">
      <c r="A109" s="101" t="str">
        <f>Criteria!$A108</f>
        <v>Real-time communication</v>
      </c>
      <c r="B109" s="103">
        <v>106</v>
      </c>
      <c r="C109" s="103" t="str">
        <f>Criteria!B108</f>
        <v>15.10</v>
      </c>
      <c r="D109" s="103" t="str">
        <f>Criteria!C108</f>
        <v>A</v>
      </c>
      <c r="E109" s="104" t="str">
        <f>Criteria!D108</f>
        <v>For each two-way voice communication application that has voice-based services, are these services usable without the need to listen or speak?</v>
      </c>
      <c r="F109" s="105" t="s">
        <v>2</v>
      </c>
      <c r="G109" s="106"/>
      <c r="H109" s="104"/>
      <c r="I109" s="107"/>
      <c r="J109" s="108"/>
    </row>
    <row r="110" spans="1:10" ht="33.75">
      <c r="A110" s="101" t="str">
        <f>Criteria!$A109</f>
        <v>Real-time communication</v>
      </c>
      <c r="B110" s="103">
        <v>107</v>
      </c>
      <c r="C110" s="103" t="str">
        <f>Criteria!B109</f>
        <v>15.11</v>
      </c>
      <c r="D110" s="103" t="str">
        <f>Criteria!C109</f>
        <v>AA</v>
      </c>
      <c r="E110" s="104" t="str">
        <f>Criteria!D109</f>
        <v>For each two-way voice communication application that has real-time video, is the quality of the video sufficient?</v>
      </c>
      <c r="F110" s="105" t="s">
        <v>2</v>
      </c>
    </row>
  </sheetData>
  <autoFilter ref="A3:M158" xr:uid="{00000000-0009-0000-0000-000012000000}"/>
  <mergeCells count="4">
    <mergeCell ref="A1:D1"/>
    <mergeCell ref="A2:D2"/>
    <mergeCell ref="E1:I1"/>
    <mergeCell ref="E2:I2"/>
  </mergeCells>
  <conditionalFormatting sqref="G4:G109">
    <cfRule type="cellIs" dxfId="71" priority="9" operator="equal">
      <formula>"D"</formula>
    </cfRule>
  </conditionalFormatting>
  <conditionalFormatting sqref="F4">
    <cfRule type="cellIs" dxfId="70" priority="5" operator="equal">
      <formula>"c"</formula>
    </cfRule>
    <cfRule type="cellIs" dxfId="69" priority="6" operator="equal">
      <formula>"nc"</formula>
    </cfRule>
    <cfRule type="cellIs" dxfId="68" priority="7" operator="equal">
      <formula>"na"</formula>
    </cfRule>
    <cfRule type="cellIs" dxfId="67" priority="8" operator="equal">
      <formula>"nt"</formula>
    </cfRule>
  </conditionalFormatting>
  <conditionalFormatting sqref="F5:F110">
    <cfRule type="cellIs" dxfId="66" priority="1" operator="equal">
      <formula>"c"</formula>
    </cfRule>
    <cfRule type="cellIs" dxfId="65" priority="2" operator="equal">
      <formula>"nc"</formula>
    </cfRule>
    <cfRule type="cellIs" dxfId="64" priority="3" operator="equal">
      <formula>"na"</formula>
    </cfRule>
    <cfRule type="cellIs" dxfId="63" priority="4" operator="equal">
      <formula>"nt"</formula>
    </cfRule>
  </conditionalFormatting>
  <pageMargins left="0.7" right="0.7" top="0.75" bottom="0.75" header="0.3" footer="0.3"/>
  <pageSetup paperSize="9" orientation="landscape" horizontalDpi="4294967293" verticalDpi="4294967293"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0000000}">
          <x14:formula1>
            <xm:f>CalculationBase!$AH$7:$AH$10</xm:f>
          </x14:formula1>
          <xm:sqref>F4:F110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9"/>
  <sheetViews>
    <sheetView workbookViewId="0">
      <selection sqref="A1:D29"/>
    </sheetView>
  </sheetViews>
  <sheetFormatPr defaultColWidth="8.5703125" defaultRowHeight="15"/>
  <cols>
    <col min="1" max="1" width="19.42578125" style="14" customWidth="1"/>
    <col min="2" max="2" width="29.5703125" style="14" customWidth="1"/>
    <col min="3" max="3" width="54.42578125" style="49" customWidth="1"/>
    <col min="4" max="4" width="30.5703125" style="14" customWidth="1"/>
    <col min="5" max="16384" width="8.5703125" style="14"/>
  </cols>
  <sheetData>
    <row r="1" spans="1:4" ht="35.1" customHeight="1">
      <c r="A1" s="125" t="s">
        <v>147</v>
      </c>
      <c r="B1" s="125"/>
      <c r="C1" s="125"/>
      <c r="D1" s="125"/>
    </row>
    <row r="2" spans="1:4" ht="15" customHeight="1">
      <c r="A2" s="126" t="s">
        <v>257</v>
      </c>
      <c r="B2" s="126"/>
      <c r="C2" s="126"/>
      <c r="D2" s="126"/>
    </row>
    <row r="3" spans="1:4">
      <c r="A3" s="44" t="s">
        <v>258</v>
      </c>
      <c r="B3" s="127"/>
      <c r="C3" s="128"/>
      <c r="D3" s="129"/>
    </row>
    <row r="4" spans="1:4">
      <c r="A4" s="44" t="s">
        <v>259</v>
      </c>
      <c r="B4" s="130"/>
      <c r="C4" s="128"/>
      <c r="D4" s="129"/>
    </row>
    <row r="5" spans="1:4">
      <c r="A5" s="44" t="s">
        <v>260</v>
      </c>
      <c r="B5" s="130"/>
      <c r="C5" s="128"/>
      <c r="D5" s="129"/>
    </row>
    <row r="6" spans="1:4">
      <c r="A6" s="44" t="s">
        <v>261</v>
      </c>
      <c r="B6" s="130"/>
      <c r="C6" s="128"/>
      <c r="D6" s="129"/>
    </row>
    <row r="7" spans="1:4">
      <c r="A7" s="44" t="s">
        <v>262</v>
      </c>
      <c r="B7" s="130" t="s">
        <v>1</v>
      </c>
      <c r="C7" s="128"/>
      <c r="D7" s="129"/>
    </row>
    <row r="8" spans="1:4">
      <c r="A8" s="45"/>
      <c r="B8" s="124"/>
      <c r="C8" s="124"/>
    </row>
    <row r="9" spans="1:4">
      <c r="A9" s="46" t="s">
        <v>263</v>
      </c>
      <c r="B9" s="46" t="s">
        <v>264</v>
      </c>
      <c r="C9" s="46" t="s">
        <v>265</v>
      </c>
      <c r="D9" s="46" t="s">
        <v>266</v>
      </c>
    </row>
    <row r="10" spans="1:4">
      <c r="A10" s="113" t="s">
        <v>15</v>
      </c>
      <c r="B10" s="47" t="s">
        <v>15</v>
      </c>
      <c r="C10" s="47" t="s">
        <v>267</v>
      </c>
      <c r="D10" s="47"/>
    </row>
    <row r="11" spans="1:4">
      <c r="A11" s="113" t="s">
        <v>16</v>
      </c>
      <c r="B11" s="47" t="s">
        <v>16</v>
      </c>
      <c r="C11" s="47"/>
      <c r="D11" s="47"/>
    </row>
    <row r="12" spans="1:4">
      <c r="A12" s="113" t="s">
        <v>17</v>
      </c>
      <c r="B12" s="47" t="s">
        <v>17</v>
      </c>
      <c r="C12" s="47"/>
      <c r="D12" s="47"/>
    </row>
    <row r="13" spans="1:4">
      <c r="A13" s="113" t="s">
        <v>18</v>
      </c>
      <c r="B13" s="47" t="s">
        <v>18</v>
      </c>
      <c r="C13" s="47"/>
      <c r="D13" s="47"/>
    </row>
    <row r="14" spans="1:4">
      <c r="A14" s="113" t="s">
        <v>19</v>
      </c>
      <c r="B14" s="47" t="s">
        <v>19</v>
      </c>
      <c r="C14" s="47"/>
      <c r="D14" s="47"/>
    </row>
    <row r="15" spans="1:4">
      <c r="A15" s="113" t="s">
        <v>20</v>
      </c>
      <c r="B15" s="47" t="s">
        <v>20</v>
      </c>
      <c r="C15" s="47"/>
      <c r="D15" s="47"/>
    </row>
    <row r="16" spans="1:4">
      <c r="A16" s="113" t="s">
        <v>21</v>
      </c>
      <c r="B16" s="47" t="s">
        <v>21</v>
      </c>
      <c r="C16" s="47"/>
      <c r="D16" s="48"/>
    </row>
    <row r="17" spans="1:4">
      <c r="A17" s="113" t="s">
        <v>22</v>
      </c>
      <c r="B17" s="47" t="s">
        <v>22</v>
      </c>
      <c r="C17" s="47"/>
      <c r="D17" s="48"/>
    </row>
    <row r="18" spans="1:4">
      <c r="A18" s="113" t="s">
        <v>23</v>
      </c>
      <c r="B18" s="47" t="s">
        <v>23</v>
      </c>
      <c r="C18" s="47"/>
      <c r="D18" s="48"/>
    </row>
    <row r="19" spans="1:4">
      <c r="A19" s="113" t="s">
        <v>24</v>
      </c>
      <c r="B19" s="47" t="s">
        <v>24</v>
      </c>
      <c r="C19" s="47"/>
      <c r="D19" s="48"/>
    </row>
    <row r="20" spans="1:4">
      <c r="A20" s="113" t="s">
        <v>25</v>
      </c>
      <c r="B20" s="47" t="s">
        <v>25</v>
      </c>
      <c r="C20" s="47"/>
      <c r="D20" s="48"/>
    </row>
    <row r="21" spans="1:4">
      <c r="A21" s="113" t="s">
        <v>26</v>
      </c>
      <c r="B21" s="47" t="s">
        <v>26</v>
      </c>
      <c r="C21" s="47"/>
      <c r="D21" s="48"/>
    </row>
    <row r="22" spans="1:4">
      <c r="A22" s="113" t="s">
        <v>27</v>
      </c>
      <c r="B22" s="47" t="s">
        <v>27</v>
      </c>
      <c r="C22" s="47"/>
      <c r="D22" s="48"/>
    </row>
    <row r="23" spans="1:4">
      <c r="A23" s="113" t="s">
        <v>28</v>
      </c>
      <c r="B23" s="47" t="s">
        <v>28</v>
      </c>
      <c r="C23" s="47"/>
      <c r="D23" s="48"/>
    </row>
    <row r="24" spans="1:4">
      <c r="A24" s="113" t="s">
        <v>29</v>
      </c>
      <c r="B24" s="47" t="s">
        <v>29</v>
      </c>
      <c r="C24" s="47"/>
      <c r="D24" s="48"/>
    </row>
    <row r="25" spans="1:4">
      <c r="A25" s="113" t="s">
        <v>30</v>
      </c>
      <c r="B25" s="47" t="s">
        <v>30</v>
      </c>
      <c r="C25" s="47"/>
      <c r="D25" s="48"/>
    </row>
    <row r="26" spans="1:4">
      <c r="A26" s="113" t="s">
        <v>31</v>
      </c>
      <c r="B26" s="47" t="s">
        <v>31</v>
      </c>
      <c r="C26" s="47"/>
      <c r="D26" s="48"/>
    </row>
    <row r="27" spans="1:4">
      <c r="A27" s="113" t="s">
        <v>32</v>
      </c>
      <c r="B27" s="47" t="s">
        <v>32</v>
      </c>
      <c r="C27" s="47"/>
      <c r="D27" s="48"/>
    </row>
    <row r="28" spans="1:4">
      <c r="A28" s="113" t="s">
        <v>33</v>
      </c>
      <c r="B28" s="47" t="s">
        <v>33</v>
      </c>
      <c r="C28" s="47"/>
      <c r="D28" s="48"/>
    </row>
    <row r="29" spans="1:4">
      <c r="A29" s="113" t="s">
        <v>34</v>
      </c>
      <c r="B29" s="47" t="s">
        <v>34</v>
      </c>
      <c r="C29" s="47"/>
      <c r="D29" s="48"/>
    </row>
  </sheetData>
  <mergeCells count="8">
    <mergeCell ref="B8:C8"/>
    <mergeCell ref="A1:D1"/>
    <mergeCell ref="A2:D2"/>
    <mergeCell ref="B3:D3"/>
    <mergeCell ref="B4:D4"/>
    <mergeCell ref="B5:D5"/>
    <mergeCell ref="B6:D6"/>
    <mergeCell ref="B7:D7"/>
  </mergeCells>
  <phoneticPr fontId="8" type="noConversion"/>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110"/>
  <sheetViews>
    <sheetView zoomScale="115" zoomScaleNormal="115" workbookViewId="0">
      <selection activeCell="A3" sqref="A3:J3"/>
    </sheetView>
  </sheetViews>
  <sheetFormatPr defaultColWidth="8.5703125" defaultRowHeight="14.25"/>
  <cols>
    <col min="1" max="1" width="14.5703125" style="97" customWidth="1"/>
    <col min="2" max="2" width="5.42578125" style="110" hidden="1" customWidth="1"/>
    <col min="3" max="3" width="5.42578125" style="110" customWidth="1"/>
    <col min="4" max="4" width="4.42578125" style="110" customWidth="1"/>
    <col min="5" max="5" width="38.42578125" style="99" customWidth="1"/>
    <col min="6" max="7" width="5.42578125" style="99" customWidth="1"/>
    <col min="8" max="8" width="70.5703125" style="99" customWidth="1"/>
    <col min="9" max="9" width="36.42578125" style="99" customWidth="1"/>
    <col min="10" max="10" width="30.5703125" style="99" customWidth="1"/>
    <col min="11" max="11" width="8.5703125" style="99"/>
    <col min="12" max="16384" width="8.5703125" style="97"/>
  </cols>
  <sheetData>
    <row r="1" spans="1:11">
      <c r="A1" s="156" t="s">
        <v>289</v>
      </c>
      <c r="B1" s="156"/>
      <c r="C1" s="156"/>
      <c r="D1" s="156"/>
      <c r="E1" s="157" t="str">
        <f ca="1">IF(LOOKUP(J1,Sample!A10:A68,Sample!B10:B68)&lt;&gt;0,LOOKUP(J1,Sample!A10:A68,Sample!B10:B68),"-")</f>
        <v>E14</v>
      </c>
      <c r="F1" s="157"/>
      <c r="G1" s="157"/>
      <c r="H1" s="157"/>
      <c r="I1" s="157"/>
      <c r="J1" s="96" t="str">
        <f ca="1">IFERROR(RIGHT(CELL("nomfichier",$A$2),LEN(CELL("nomfichier",$A$2))-SEARCH("]",CELL("nomfichier",$A$2))), RIGHT(CELL("filename",$A$2),LEN(CELL("filename",$A$2))-SEARCH("]",CELL("filename",$A$2))))</f>
        <v>E14</v>
      </c>
      <c r="K1" s="97"/>
    </row>
    <row r="2" spans="1:11">
      <c r="A2" s="158" t="s">
        <v>290</v>
      </c>
      <c r="B2" s="158"/>
      <c r="C2" s="158"/>
      <c r="D2" s="158"/>
      <c r="E2" s="159" t="str">
        <f ca="1">IF(LOOKUP(J1,Sample!A10:A68,Sample!C10:C68)&lt;&gt;0,LOOKUP(J1,Sample!A10:A68,Sample!C10:C68),"-")</f>
        <v>-</v>
      </c>
      <c r="F2" s="159"/>
      <c r="G2" s="159"/>
      <c r="H2" s="159"/>
      <c r="I2" s="159"/>
      <c r="J2" s="98"/>
    </row>
    <row r="3" spans="1:11" s="102" customFormat="1" ht="33.75">
      <c r="A3" s="100" t="s">
        <v>148</v>
      </c>
      <c r="B3" s="100" t="s">
        <v>291</v>
      </c>
      <c r="C3" s="100" t="s">
        <v>149</v>
      </c>
      <c r="D3" s="100" t="s">
        <v>150</v>
      </c>
      <c r="E3" s="101" t="s">
        <v>151</v>
      </c>
      <c r="F3" s="100" t="s">
        <v>292</v>
      </c>
      <c r="G3" s="100" t="s">
        <v>293</v>
      </c>
      <c r="H3" s="101" t="s">
        <v>294</v>
      </c>
      <c r="I3" s="101" t="s">
        <v>295</v>
      </c>
      <c r="J3" s="101" t="s">
        <v>296</v>
      </c>
    </row>
    <row r="4" spans="1:11" s="99" customFormat="1" ht="22.5">
      <c r="A4" s="101" t="str">
        <f>Criteria!$A3</f>
        <v>Graphic elements</v>
      </c>
      <c r="B4" s="103">
        <v>1</v>
      </c>
      <c r="C4" s="103" t="str">
        <f>Criteria!B3</f>
        <v>1.1</v>
      </c>
      <c r="D4" s="103" t="str">
        <f>Criteria!C3</f>
        <v>A</v>
      </c>
      <c r="E4" s="104" t="str">
        <f>Criteria!D3</f>
        <v>Is every decorative graphic element ignored by assistive technologies?</v>
      </c>
      <c r="F4" s="105" t="s">
        <v>2</v>
      </c>
      <c r="G4" s="106"/>
      <c r="H4" s="104"/>
      <c r="I4" s="107"/>
      <c r="J4" s="111"/>
    </row>
    <row r="5" spans="1:11" s="99" customFormat="1" ht="33.75">
      <c r="A5" s="101" t="str">
        <f>Criteria!$A4</f>
        <v>Graphic elements</v>
      </c>
      <c r="B5" s="103">
        <v>2</v>
      </c>
      <c r="C5" s="103" t="str">
        <f>Criteria!B4</f>
        <v>1.2</v>
      </c>
      <c r="D5" s="103" t="str">
        <f>Criteria!C4</f>
        <v>A</v>
      </c>
      <c r="E5" s="104" t="str">
        <f>Criteria!D4</f>
        <v>Does each graphic element conveying information have an alternative accessible to assistive technologies?</v>
      </c>
      <c r="F5" s="105" t="s">
        <v>2</v>
      </c>
      <c r="G5" s="106"/>
      <c r="H5" s="104"/>
      <c r="I5" s="107"/>
      <c r="J5" s="108"/>
    </row>
    <row r="6" spans="1:11" s="99" customFormat="1" ht="33.75">
      <c r="A6" s="101" t="str">
        <f>Criteria!$A5</f>
        <v>Graphic elements</v>
      </c>
      <c r="B6" s="103">
        <v>3</v>
      </c>
      <c r="C6" s="103" t="str">
        <f>Criteria!B5</f>
        <v>1.3</v>
      </c>
      <c r="D6" s="103" t="str">
        <f>Criteria!C5</f>
        <v>A</v>
      </c>
      <c r="E6" s="104" t="str">
        <f>Criteria!D5</f>
        <v>For each graphic element conveying information, is the alternative accessible to assistive technologies relevant (excluding special cases)?</v>
      </c>
      <c r="F6" s="105" t="s">
        <v>2</v>
      </c>
      <c r="G6" s="106"/>
      <c r="H6" s="104"/>
      <c r="I6" s="107"/>
      <c r="J6" s="108"/>
    </row>
    <row r="7" spans="1:11" ht="45">
      <c r="A7" s="101" t="str">
        <f>Criteria!$A6</f>
        <v>Graphic elements</v>
      </c>
      <c r="B7" s="103">
        <v>4</v>
      </c>
      <c r="C7" s="103" t="str">
        <f>Criteria!B6</f>
        <v>1.4</v>
      </c>
      <c r="D7" s="103" t="str">
        <f>Criteria!C6</f>
        <v>A</v>
      </c>
      <c r="E7" s="104" t="str">
        <f>Criteria!D6</f>
        <v>For each graphic element used as a CAPTCHA or as a test graphic element, does the alternative rendered by assistive technologies make it possible to identify the nature and function of the graphic element?</v>
      </c>
      <c r="F7" s="105" t="s">
        <v>2</v>
      </c>
      <c r="G7" s="106"/>
      <c r="H7" s="104"/>
      <c r="I7" s="107"/>
      <c r="J7" s="108"/>
    </row>
    <row r="8" spans="1:11" ht="22.5">
      <c r="A8" s="101" t="str">
        <f>Criteria!$A7</f>
        <v>Graphic elements</v>
      </c>
      <c r="B8" s="103">
        <v>5</v>
      </c>
      <c r="C8" s="103" t="str">
        <f>Criteria!B7</f>
        <v>1.5</v>
      </c>
      <c r="D8" s="103" t="str">
        <f>Criteria!C7</f>
        <v>A</v>
      </c>
      <c r="E8" s="104" t="str">
        <f>Criteria!D7</f>
        <v>Does each graphic element used as a CAPTCHA have an alternative?</v>
      </c>
      <c r="F8" s="105" t="s">
        <v>2</v>
      </c>
      <c r="G8" s="106"/>
      <c r="H8" s="104"/>
      <c r="I8" s="107"/>
      <c r="J8" s="108"/>
    </row>
    <row r="9" spans="1:11" ht="22.5">
      <c r="A9" s="101" t="str">
        <f>Criteria!$A8</f>
        <v>Graphic elements</v>
      </c>
      <c r="B9" s="103">
        <v>6</v>
      </c>
      <c r="C9" s="103" t="str">
        <f>Criteria!B8</f>
        <v>1.6</v>
      </c>
      <c r="D9" s="103" t="str">
        <f>Criteria!C8</f>
        <v>A</v>
      </c>
      <c r="E9" s="104" t="str">
        <f>Criteria!D8</f>
        <v>Does each graphic element conveying information have, where necessary, a detailed description?</v>
      </c>
      <c r="F9" s="105" t="s">
        <v>2</v>
      </c>
      <c r="G9" s="106"/>
      <c r="H9" s="104"/>
      <c r="I9" s="107"/>
      <c r="J9" s="108"/>
    </row>
    <row r="10" spans="1:11" ht="22.5">
      <c r="A10" s="101" t="str">
        <f>Criteria!$A9</f>
        <v>Graphic elements</v>
      </c>
      <c r="B10" s="103">
        <v>7</v>
      </c>
      <c r="C10" s="103" t="str">
        <f>Criteria!B9</f>
        <v>1.7</v>
      </c>
      <c r="D10" s="103" t="str">
        <f>Criteria!C9</f>
        <v>A</v>
      </c>
      <c r="E10" s="104" t="str">
        <f>Criteria!D9</f>
        <v>For each graphic element conveying information with a detailed description, is this description relevant?</v>
      </c>
      <c r="F10" s="105" t="s">
        <v>2</v>
      </c>
      <c r="G10" s="106"/>
      <c r="H10" s="104"/>
      <c r="I10" s="107"/>
      <c r="J10" s="108"/>
    </row>
    <row r="11" spans="1:11" ht="45">
      <c r="A11" s="101" t="str">
        <f>Criteria!$A10</f>
        <v>Graphic elements</v>
      </c>
      <c r="B11" s="103">
        <v>8</v>
      </c>
      <c r="C11" s="103" t="str">
        <f>Criteria!B10</f>
        <v>1.8</v>
      </c>
      <c r="D11" s="103" t="str">
        <f>Criteria!C10</f>
        <v>AA</v>
      </c>
      <c r="E11" s="104" t="str">
        <f>Criteria!D10</f>
        <v>Each text graphic element conveying information, in the absence of a replacement mechanism, must, if possible, be replaced by styled text. Is this rule respected (excluding special cases)?</v>
      </c>
      <c r="F11" s="105" t="s">
        <v>2</v>
      </c>
      <c r="G11" s="106"/>
      <c r="H11" s="104"/>
      <c r="I11" s="107"/>
      <c r="J11" s="108"/>
    </row>
    <row r="12" spans="1:11" ht="22.5">
      <c r="A12" s="101" t="str">
        <f>Criteria!$A11</f>
        <v>Graphic elements</v>
      </c>
      <c r="B12" s="103">
        <v>9</v>
      </c>
      <c r="C12" s="103" t="str">
        <f>Criteria!B11</f>
        <v>1.9</v>
      </c>
      <c r="D12" s="103" t="str">
        <f>Criteria!C11</f>
        <v>AA</v>
      </c>
      <c r="E12" s="104" t="str">
        <f>Criteria!D11</f>
        <v>Is each graphic element with legend correctly rendered by assistive technologies?</v>
      </c>
      <c r="F12" s="105" t="s">
        <v>2</v>
      </c>
      <c r="G12" s="106"/>
      <c r="H12" s="104"/>
      <c r="I12" s="107"/>
      <c r="J12" s="108"/>
    </row>
    <row r="13" spans="1:11" ht="22.5">
      <c r="A13" s="101" t="str">
        <f>Criteria!$A12</f>
        <v>Colours</v>
      </c>
      <c r="B13" s="103">
        <v>10</v>
      </c>
      <c r="C13" s="103" t="str">
        <f>Criteria!B12</f>
        <v>2.1</v>
      </c>
      <c r="D13" s="103" t="str">
        <f>Criteria!C12</f>
        <v>A</v>
      </c>
      <c r="E13" s="104" t="str">
        <f>Criteria!D12</f>
        <v>On each screen, information must not be provided by colour alone. Is this rule respected?</v>
      </c>
      <c r="F13" s="105" t="s">
        <v>2</v>
      </c>
      <c r="G13" s="106"/>
      <c r="H13" s="104"/>
      <c r="I13" s="107"/>
      <c r="J13" s="108"/>
    </row>
    <row r="14" spans="1:11" ht="33.75">
      <c r="A14" s="101" t="str">
        <f>Criteria!$A13</f>
        <v>Colours</v>
      </c>
      <c r="B14" s="103">
        <v>11</v>
      </c>
      <c r="C14" s="103" t="str">
        <f>Criteria!B13</f>
        <v>2.2</v>
      </c>
      <c r="D14" s="103" t="str">
        <f>Criteria!C13</f>
        <v>AA</v>
      </c>
      <c r="E14" s="104" t="str">
        <f>Criteria!D13</f>
        <v>On each screen, is the contrast between the colour of the text and the colour of its background sufficiently high (excluding special cases)?</v>
      </c>
      <c r="F14" s="105" t="s">
        <v>2</v>
      </c>
      <c r="G14" s="106"/>
      <c r="H14" s="104"/>
      <c r="I14" s="107"/>
      <c r="J14" s="108"/>
    </row>
    <row r="15" spans="1:11" ht="45">
      <c r="A15" s="101" t="str">
        <f>Criteria!$A14</f>
        <v>Colours</v>
      </c>
      <c r="B15" s="103">
        <v>12</v>
      </c>
      <c r="C15" s="103" t="str">
        <f>Criteria!B14</f>
        <v>2.3</v>
      </c>
      <c r="D15" s="103" t="str">
        <f>Criteria!C14</f>
        <v>AA</v>
      </c>
      <c r="E15" s="104" t="str">
        <f>Criteria!D14</f>
        <v>On each screen, are the colours used in the user interface components and the graphic elements conveying information sufficiently contrasted (excluding special cases)?</v>
      </c>
      <c r="F15" s="105" t="s">
        <v>2</v>
      </c>
      <c r="G15" s="106"/>
      <c r="H15" s="104"/>
      <c r="I15" s="107"/>
      <c r="J15" s="108"/>
    </row>
    <row r="16" spans="1:11" ht="33.75">
      <c r="A16" s="101" t="str">
        <f>Criteria!$A15</f>
        <v>Colours</v>
      </c>
      <c r="B16" s="103">
        <v>13</v>
      </c>
      <c r="C16" s="103" t="str">
        <f>Criteria!B15</f>
        <v>2.4</v>
      </c>
      <c r="D16" s="103" t="str">
        <f>Criteria!C15</f>
        <v>AA</v>
      </c>
      <c r="E16" s="104" t="str">
        <f>Criteria!D15</f>
        <v>Is the contrast ratio of each replacement mechanism for displaying a correct contrast ratio sufficiently high?</v>
      </c>
      <c r="F16" s="105" t="s">
        <v>2</v>
      </c>
      <c r="G16" s="106"/>
      <c r="H16" s="104"/>
      <c r="I16" s="107"/>
      <c r="J16" s="108"/>
    </row>
    <row r="17" spans="1:10" ht="33.75">
      <c r="A17" s="101" t="str">
        <f>Criteria!$A16</f>
        <v>Multimedia</v>
      </c>
      <c r="B17" s="103">
        <v>14</v>
      </c>
      <c r="C17" s="103" t="str">
        <f>Criteria!B16</f>
        <v>3.1</v>
      </c>
      <c r="D17" s="103" t="str">
        <f>Criteria!C16</f>
        <v>A</v>
      </c>
      <c r="E17" s="104" t="str">
        <f>Criteria!D16</f>
        <v>Does each pre-recorded audio-only time-based media have, where appropriate, a clearly identifiable adjacent transcript (excluding special cases)?</v>
      </c>
      <c r="F17" s="105" t="s">
        <v>2</v>
      </c>
      <c r="G17" s="106"/>
      <c r="H17" s="104"/>
      <c r="I17" s="107"/>
      <c r="J17" s="108"/>
    </row>
    <row r="18" spans="1:10" ht="33.75">
      <c r="A18" s="101" t="str">
        <f>Criteria!$A17</f>
        <v>Multimedia</v>
      </c>
      <c r="B18" s="103">
        <v>15</v>
      </c>
      <c r="C18" s="103" t="str">
        <f>Criteria!B17</f>
        <v>3.2</v>
      </c>
      <c r="D18" s="103" t="str">
        <f>Criteria!C17</f>
        <v>A</v>
      </c>
      <c r="E18" s="104" t="str">
        <f>Criteria!D17</f>
        <v>For each pre-recorded audio-only time-based media with a transcript, is this transcript relevant (excluding special cases)?</v>
      </c>
      <c r="F18" s="105" t="s">
        <v>2</v>
      </c>
      <c r="G18" s="106"/>
      <c r="H18" s="104"/>
      <c r="I18" s="107"/>
      <c r="J18" s="108"/>
    </row>
    <row r="19" spans="1:10" ht="33.75">
      <c r="A19" s="101" t="str">
        <f>Criteria!$A18</f>
        <v>Multimedia</v>
      </c>
      <c r="B19" s="103">
        <v>16</v>
      </c>
      <c r="C19" s="103" t="str">
        <f>Criteria!B18</f>
        <v>3.3</v>
      </c>
      <c r="D19" s="103" t="str">
        <f>Criteria!C18</f>
        <v>A</v>
      </c>
      <c r="E19" s="104" t="str">
        <f>Criteria!D18</f>
        <v>Does each pre-recorded video-only time-based media have, if necessary, an alternative (excluding special cases)?</v>
      </c>
      <c r="F19" s="105" t="s">
        <v>2</v>
      </c>
      <c r="G19" s="106"/>
      <c r="H19" s="104"/>
      <c r="I19" s="107"/>
      <c r="J19" s="108"/>
    </row>
    <row r="20" spans="1:10" ht="33.75">
      <c r="A20" s="101" t="str">
        <f>Criteria!$A19</f>
        <v>Multimedia</v>
      </c>
      <c r="B20" s="103">
        <v>17</v>
      </c>
      <c r="C20" s="103" t="str">
        <f>Criteria!B19</f>
        <v>3.4</v>
      </c>
      <c r="D20" s="103" t="str">
        <f>Criteria!C19</f>
        <v>A</v>
      </c>
      <c r="E20" s="104" t="str">
        <f>Criteria!D19</f>
        <v>For each pre-recorded video-only time-based media with an alternative, is the alternative relevant (excluding special cases)?</v>
      </c>
      <c r="F20" s="105" t="s">
        <v>2</v>
      </c>
      <c r="G20" s="106"/>
      <c r="H20" s="104"/>
      <c r="I20" s="107"/>
      <c r="J20" s="108"/>
    </row>
    <row r="21" spans="1:10" ht="33.75">
      <c r="A21" s="101" t="str">
        <f>Criteria!$A20</f>
        <v>Multimedia</v>
      </c>
      <c r="B21" s="103">
        <v>18</v>
      </c>
      <c r="C21" s="103" t="str">
        <f>Criteria!B20</f>
        <v>3.5</v>
      </c>
      <c r="D21" s="103" t="str">
        <f>Criteria!C20</f>
        <v>A</v>
      </c>
      <c r="E21" s="104" t="str">
        <f>Criteria!D20</f>
        <v>Does each pre-recorded synchronised time-based media have, if necessary, an alternative (excluding special cases)?</v>
      </c>
      <c r="F21" s="105" t="s">
        <v>2</v>
      </c>
      <c r="G21" s="106"/>
      <c r="H21" s="104"/>
      <c r="I21" s="107"/>
      <c r="J21" s="108"/>
    </row>
    <row r="22" spans="1:10" ht="33.75">
      <c r="A22" s="101" t="str">
        <f>Criteria!$A21</f>
        <v>Multimedia</v>
      </c>
      <c r="B22" s="103">
        <v>19</v>
      </c>
      <c r="C22" s="103" t="str">
        <f>Criteria!B21</f>
        <v>3.6</v>
      </c>
      <c r="D22" s="103" t="str">
        <f>Criteria!C21</f>
        <v>A</v>
      </c>
      <c r="E22" s="104" t="str">
        <f>Criteria!D21</f>
        <v>For each pre-recorded synchronised time-based media with an alternative, is the alternative relevant (excluding special cases)?</v>
      </c>
      <c r="F22" s="105" t="s">
        <v>2</v>
      </c>
      <c r="G22" s="106"/>
      <c r="H22" s="104"/>
      <c r="I22" s="107"/>
      <c r="J22" s="108"/>
    </row>
    <row r="23" spans="1:10" ht="33.75">
      <c r="A23" s="101" t="str">
        <f>Criteria!$A22</f>
        <v>Multimedia</v>
      </c>
      <c r="B23" s="103">
        <v>20</v>
      </c>
      <c r="C23" s="103" t="str">
        <f>Criteria!B22</f>
        <v>3.7</v>
      </c>
      <c r="D23" s="103" t="str">
        <f>Criteria!C22</f>
        <v>A</v>
      </c>
      <c r="E23" s="104" t="str">
        <f>Criteria!D22</f>
        <v>Does each pre-recorded synchronised time-based media have, where appropriate, synchronised captions (excluding special cases)?</v>
      </c>
      <c r="F23" s="105" t="s">
        <v>2</v>
      </c>
      <c r="G23" s="106"/>
      <c r="H23" s="104"/>
      <c r="I23" s="107"/>
      <c r="J23" s="108"/>
    </row>
    <row r="24" spans="1:10" ht="33.75">
      <c r="A24" s="101" t="str">
        <f>Criteria!$A23</f>
        <v>Multimedia</v>
      </c>
      <c r="B24" s="103">
        <v>21</v>
      </c>
      <c r="C24" s="103" t="str">
        <f>Criteria!B23</f>
        <v>3.8</v>
      </c>
      <c r="D24" s="103" t="str">
        <f>Criteria!C23</f>
        <v>A</v>
      </c>
      <c r="E24" s="104" t="str">
        <f>Criteria!D23</f>
        <v>For each pre-recorded synchronised time-based media with synchronised captions, are these relevant?</v>
      </c>
      <c r="F24" s="105" t="s">
        <v>2</v>
      </c>
      <c r="G24" s="106"/>
      <c r="H24" s="104"/>
      <c r="I24" s="107"/>
      <c r="J24" s="108"/>
    </row>
    <row r="25" spans="1:10" ht="45">
      <c r="A25" s="101" t="str">
        <f>Criteria!$A24</f>
        <v>Multimedia</v>
      </c>
      <c r="B25" s="103">
        <v>22</v>
      </c>
      <c r="C25" s="103" t="str">
        <f>Criteria!B24</f>
        <v>3.9</v>
      </c>
      <c r="D25" s="103" t="str">
        <f>Criteria!C24</f>
        <v>AA</v>
      </c>
      <c r="E25" s="104" t="str">
        <f>Criteria!D24</f>
        <v>Does each pre-recorded time-based media (video only or synchronised) have, where appropriate, a synchronised audio description (excluding special cases)?</v>
      </c>
      <c r="F25" s="105" t="s">
        <v>2</v>
      </c>
      <c r="G25" s="106"/>
      <c r="H25" s="104"/>
      <c r="I25" s="107"/>
      <c r="J25" s="108"/>
    </row>
    <row r="26" spans="1:10" ht="33.75">
      <c r="A26" s="101" t="str">
        <f>Criteria!$A25</f>
        <v>Multimedia</v>
      </c>
      <c r="B26" s="103">
        <v>23</v>
      </c>
      <c r="C26" s="103" t="str">
        <f>Criteria!B25</f>
        <v>3.10</v>
      </c>
      <c r="D26" s="103" t="str">
        <f>Criteria!C25</f>
        <v>AA</v>
      </c>
      <c r="E26" s="104" t="str">
        <f>Criteria!D25</f>
        <v>For each pre-recorded video-only or synchronised time-based media with a synchronised audio description, is the description relevant?</v>
      </c>
      <c r="F26" s="105" t="s">
        <v>2</v>
      </c>
      <c r="G26" s="106"/>
      <c r="H26" s="104"/>
      <c r="I26" s="107"/>
      <c r="J26" s="108"/>
    </row>
    <row r="27" spans="1:10" ht="33.75">
      <c r="A27" s="101" t="str">
        <f>Criteria!$A26</f>
        <v>Multimedia</v>
      </c>
      <c r="B27" s="103">
        <v>24</v>
      </c>
      <c r="C27" s="103" t="str">
        <f>Criteria!B26</f>
        <v>3.11</v>
      </c>
      <c r="D27" s="103" t="str">
        <f>Criteria!C26</f>
        <v>A</v>
      </c>
      <c r="E27" s="104" t="str">
        <f>Criteria!D26</f>
        <v>For each pre-recorded time-based media, does the adjacent text content clearly identify the time-based media (excluding special cases)?</v>
      </c>
      <c r="F27" s="105" t="s">
        <v>2</v>
      </c>
      <c r="G27" s="106"/>
      <c r="H27" s="104"/>
      <c r="I27" s="107"/>
      <c r="J27" s="108"/>
    </row>
    <row r="28" spans="1:10" ht="22.5">
      <c r="A28" s="101" t="str">
        <f>Criteria!$A27</f>
        <v>Multimedia</v>
      </c>
      <c r="B28" s="103">
        <v>25</v>
      </c>
      <c r="C28" s="103" t="str">
        <f>Criteria!B27</f>
        <v>3.12</v>
      </c>
      <c r="D28" s="103" t="str">
        <f>Criteria!C27</f>
        <v>A</v>
      </c>
      <c r="E28" s="104" t="str">
        <f>Criteria!D27</f>
        <v>Is each automatically triggered sound sequence controllable by the user?</v>
      </c>
      <c r="F28" s="105" t="s">
        <v>2</v>
      </c>
      <c r="G28" s="106"/>
      <c r="H28" s="104"/>
      <c r="I28" s="107"/>
      <c r="J28" s="108"/>
    </row>
    <row r="29" spans="1:10" ht="22.5">
      <c r="A29" s="101" t="str">
        <f>Criteria!$A28</f>
        <v>Multimedia</v>
      </c>
      <c r="B29" s="103">
        <v>26</v>
      </c>
      <c r="C29" s="103" t="str">
        <f>Criteria!B28</f>
        <v>3.13</v>
      </c>
      <c r="D29" s="103" t="str">
        <f>Criteria!C28</f>
        <v>A</v>
      </c>
      <c r="E29" s="104" t="str">
        <f>Criteria!D28</f>
        <v>Does each time-based media have, where necessary, the viewing control features?</v>
      </c>
      <c r="F29" s="105" t="s">
        <v>2</v>
      </c>
      <c r="G29" s="106"/>
      <c r="H29" s="104"/>
      <c r="I29" s="107"/>
      <c r="J29" s="108"/>
    </row>
    <row r="30" spans="1:10" ht="33.75">
      <c r="A30" s="101" t="str">
        <f>Criteria!$A29</f>
        <v>Multimedia</v>
      </c>
      <c r="B30" s="103">
        <v>27</v>
      </c>
      <c r="C30" s="103" t="str">
        <f>Criteria!B29</f>
        <v>3.14</v>
      </c>
      <c r="D30" s="103" t="str">
        <f>Criteria!C29</f>
        <v>AA</v>
      </c>
      <c r="E30" s="104" t="str">
        <f>Criteria!D29</f>
        <v>For each time-based media, are alternative control features presented at the same level as other primary control features?</v>
      </c>
      <c r="F30" s="105" t="s">
        <v>2</v>
      </c>
      <c r="G30" s="106"/>
      <c r="H30" s="104"/>
      <c r="I30" s="107"/>
      <c r="J30" s="108"/>
    </row>
    <row r="31" spans="1:10" ht="45">
      <c r="A31" s="101" t="str">
        <f>Criteria!$A30</f>
        <v>Multimedia</v>
      </c>
      <c r="B31" s="103">
        <v>28</v>
      </c>
      <c r="C31" s="103" t="str">
        <f>Criteria!B30</f>
        <v>3.15</v>
      </c>
      <c r="D31" s="103" t="str">
        <f>Criteria!C30</f>
        <v>AA</v>
      </c>
      <c r="E31" s="104" t="str">
        <f>Criteria!D30</f>
        <v>For each feature that transmits, converts or records pre-recorded synchronised time-based media that has a captions track, at the end of the process, are the captions correctly preserved?</v>
      </c>
      <c r="F31" s="105" t="s">
        <v>2</v>
      </c>
      <c r="G31" s="106"/>
      <c r="H31" s="104"/>
      <c r="I31" s="107"/>
      <c r="J31" s="108"/>
    </row>
    <row r="32" spans="1:10" ht="56.25">
      <c r="A32" s="101" t="str">
        <f>Criteria!$A31</f>
        <v>Multimedia</v>
      </c>
      <c r="B32" s="103">
        <v>29</v>
      </c>
      <c r="C32" s="103" t="str">
        <f>Criteria!B31</f>
        <v>3.16</v>
      </c>
      <c r="D32" s="103" t="str">
        <f>Criteria!C31</f>
        <v>AA</v>
      </c>
      <c r="E32" s="104" t="str">
        <f>Criteria!D31</f>
        <v>For each feature that transmits, converts or records a time-based media pre-recorded with a synchronised audio description, at the end of the process, is the audio description correctly preserved?</v>
      </c>
      <c r="F32" s="105" t="s">
        <v>2</v>
      </c>
      <c r="G32" s="106"/>
      <c r="H32" s="104"/>
      <c r="I32" s="107"/>
      <c r="J32" s="108"/>
    </row>
    <row r="33" spans="1:10" ht="33.75">
      <c r="A33" s="101" t="str">
        <f>Criteria!$A32</f>
        <v>Multimedia</v>
      </c>
      <c r="B33" s="103">
        <v>30</v>
      </c>
      <c r="C33" s="103" t="str">
        <f>Criteria!B32</f>
        <v>3.17</v>
      </c>
      <c r="D33" s="103" t="str">
        <f>Criteria!C32</f>
        <v>AA</v>
      </c>
      <c r="E33" s="104" t="str">
        <f>Criteria!D32</f>
        <v>For each pre-recorded time-based media, is the presentation of captions controllable by the user (excluding special cases)?</v>
      </c>
      <c r="F33" s="105" t="s">
        <v>2</v>
      </c>
      <c r="G33" s="106"/>
      <c r="H33" s="104"/>
      <c r="I33" s="107"/>
      <c r="J33" s="108"/>
    </row>
    <row r="34" spans="1:10" ht="33.75">
      <c r="A34" s="101" t="str">
        <f>Criteria!$A33</f>
        <v>Multimedia</v>
      </c>
      <c r="B34" s="103">
        <v>31</v>
      </c>
      <c r="C34" s="103" t="str">
        <f>Criteria!B33</f>
        <v>3.18</v>
      </c>
      <c r="D34" s="103" t="str">
        <f>Criteria!C33</f>
        <v>AA</v>
      </c>
      <c r="E34" s="104" t="str">
        <f>Criteria!D33</f>
        <v>For each pre-recorded synchronised time-based media that has synchronised subtitles, can these be, if necessary, vocalised (excluding special cases)?</v>
      </c>
      <c r="F34" s="105" t="s">
        <v>2</v>
      </c>
      <c r="G34" s="106"/>
      <c r="H34" s="104"/>
      <c r="I34" s="107"/>
      <c r="J34" s="108"/>
    </row>
    <row r="35" spans="1:10">
      <c r="A35" s="101" t="str">
        <f>Criteria!$A34</f>
        <v>Tables</v>
      </c>
      <c r="B35" s="103">
        <v>32</v>
      </c>
      <c r="C35" s="103" t="str">
        <f>Criteria!B34</f>
        <v>4.1</v>
      </c>
      <c r="D35" s="103" t="str">
        <f>Criteria!C34</f>
        <v>A</v>
      </c>
      <c r="E35" s="104" t="str">
        <f>Criteria!D34</f>
        <v>Does each complex data table have a summary?</v>
      </c>
      <c r="F35" s="105" t="s">
        <v>2</v>
      </c>
      <c r="G35" s="106"/>
      <c r="H35" s="104"/>
      <c r="I35" s="107"/>
      <c r="J35" s="108"/>
    </row>
    <row r="36" spans="1:10" ht="22.5">
      <c r="A36" s="101" t="str">
        <f>Criteria!$A35</f>
        <v>Tables</v>
      </c>
      <c r="B36" s="103">
        <v>33</v>
      </c>
      <c r="C36" s="103" t="str">
        <f>Criteria!B35</f>
        <v>4.2</v>
      </c>
      <c r="D36" s="103" t="str">
        <f>Criteria!C35</f>
        <v>A</v>
      </c>
      <c r="E36" s="104" t="str">
        <f>Criteria!D35</f>
        <v>For each complex data table with a summary, is the summary relevant?</v>
      </c>
      <c r="F36" s="105" t="s">
        <v>2</v>
      </c>
      <c r="G36" s="106"/>
      <c r="H36" s="104"/>
      <c r="I36" s="107"/>
      <c r="J36" s="108"/>
    </row>
    <row r="37" spans="1:10">
      <c r="A37" s="101" t="str">
        <f>Criteria!$A36</f>
        <v>Tables</v>
      </c>
      <c r="B37" s="103">
        <v>34</v>
      </c>
      <c r="C37" s="103" t="str">
        <f>Criteria!B36</f>
        <v>4.3</v>
      </c>
      <c r="D37" s="103" t="str">
        <f>Criteria!C36</f>
        <v>A</v>
      </c>
      <c r="E37" s="104" t="str">
        <f>Criteria!D36</f>
        <v>Does each data table have a title?</v>
      </c>
      <c r="F37" s="105" t="s">
        <v>2</v>
      </c>
      <c r="G37" s="106"/>
      <c r="H37" s="104"/>
      <c r="I37" s="107"/>
      <c r="J37" s="108"/>
    </row>
    <row r="38" spans="1:10">
      <c r="A38" s="101" t="str">
        <f>Criteria!$A37</f>
        <v>Tables</v>
      </c>
      <c r="B38" s="103">
        <v>35</v>
      </c>
      <c r="C38" s="103" t="str">
        <f>Criteria!B37</f>
        <v>4.4</v>
      </c>
      <c r="D38" s="103" t="str">
        <f>Criteria!C37</f>
        <v>A</v>
      </c>
      <c r="E38" s="104" t="str">
        <f>Criteria!D37</f>
        <v>For each data table with a title, is the title relevant?</v>
      </c>
      <c r="F38" s="105" t="s">
        <v>2</v>
      </c>
      <c r="G38" s="106"/>
      <c r="H38" s="104"/>
      <c r="I38" s="107"/>
      <c r="J38" s="108"/>
    </row>
    <row r="39" spans="1:10" ht="22.5">
      <c r="A39" s="101" t="str">
        <f>Criteria!$A38</f>
        <v>Tables</v>
      </c>
      <c r="B39" s="103">
        <v>36</v>
      </c>
      <c r="C39" s="103" t="str">
        <f>Criteria!B38</f>
        <v>4.5</v>
      </c>
      <c r="D39" s="103" t="str">
        <f>Criteria!C38</f>
        <v>A</v>
      </c>
      <c r="E39" s="104" t="str">
        <f>Criteria!D38</f>
        <v>For each data table, are the row and column headings correctly linked to the data cells?</v>
      </c>
      <c r="F39" s="105" t="s">
        <v>2</v>
      </c>
      <c r="G39" s="106"/>
      <c r="H39" s="104"/>
      <c r="I39" s="107"/>
      <c r="J39" s="108"/>
    </row>
    <row r="40" spans="1:10" ht="33.75">
      <c r="A40" s="101" t="str">
        <f>Criteria!$A39</f>
        <v>Interactive components</v>
      </c>
      <c r="B40" s="103">
        <v>37</v>
      </c>
      <c r="C40" s="103" t="str">
        <f>Criteria!B39</f>
        <v>5.1</v>
      </c>
      <c r="D40" s="103" t="str">
        <f>Criteria!C39</f>
        <v>A</v>
      </c>
      <c r="E40" s="104" t="str">
        <f>Criteria!D39</f>
        <v>Is each user interface component, if necessary, compatible with assistive technologies (excluding special cases)?</v>
      </c>
      <c r="F40" s="105" t="s">
        <v>2</v>
      </c>
      <c r="G40" s="106"/>
      <c r="H40" s="104"/>
      <c r="I40" s="107"/>
      <c r="J40" s="108"/>
    </row>
    <row r="41" spans="1:10" ht="56.25" customHeight="1">
      <c r="A41" s="101" t="str">
        <f>Criteria!$A40</f>
        <v>Interactive components</v>
      </c>
      <c r="B41" s="103">
        <v>38</v>
      </c>
      <c r="C41" s="103" t="str">
        <f>Criteria!B40</f>
        <v>5.2</v>
      </c>
      <c r="D41" s="103" t="str">
        <f>Criteria!C40</f>
        <v>A</v>
      </c>
      <c r="E41" s="104" t="str">
        <f>Criteria!D40</f>
        <v>Is every user interface component accessible and operable by keyboard and any pointing device (excluding special cases)?</v>
      </c>
      <c r="F41" s="105" t="s">
        <v>2</v>
      </c>
      <c r="G41" s="106"/>
      <c r="H41" s="104"/>
      <c r="I41" s="107"/>
      <c r="J41" s="108"/>
    </row>
    <row r="42" spans="1:10" ht="22.5">
      <c r="A42" s="101" t="str">
        <f>Criteria!$A41</f>
        <v>Interactive components</v>
      </c>
      <c r="B42" s="103">
        <v>39</v>
      </c>
      <c r="C42" s="103" t="str">
        <f>Criteria!B41</f>
        <v>5.3</v>
      </c>
      <c r="D42" s="103" t="str">
        <f>Criteria!C41</f>
        <v>A</v>
      </c>
      <c r="E42" s="104" t="str">
        <f>Criteria!D41</f>
        <v>Does each context change meet one of these conditions?</v>
      </c>
      <c r="F42" s="105" t="s">
        <v>2</v>
      </c>
      <c r="G42" s="106"/>
      <c r="H42" s="104"/>
      <c r="I42" s="107"/>
      <c r="J42" s="108"/>
    </row>
    <row r="43" spans="1:10" ht="22.5">
      <c r="A43" s="101" t="str">
        <f>Criteria!$A42</f>
        <v>Interactive components</v>
      </c>
      <c r="B43" s="103">
        <v>40</v>
      </c>
      <c r="C43" s="103" t="str">
        <f>Criteria!B42</f>
        <v>5.4</v>
      </c>
      <c r="D43" s="103" t="str">
        <f>Criteria!C42</f>
        <v>AA</v>
      </c>
      <c r="E43" s="104" t="str">
        <f>Criteria!D42</f>
        <v>On each screen, are the status messages correctly rendered by assistive technologies?</v>
      </c>
      <c r="F43" s="105" t="s">
        <v>2</v>
      </c>
      <c r="G43" s="106"/>
      <c r="H43" s="104"/>
      <c r="I43" s="109"/>
      <c r="J43" s="108"/>
    </row>
    <row r="44" spans="1:10" ht="22.5">
      <c r="A44" s="101" t="str">
        <f>Criteria!$A43</f>
        <v>Interactive components</v>
      </c>
      <c r="B44" s="103">
        <v>41</v>
      </c>
      <c r="C44" s="103" t="str">
        <f>Criteria!B43</f>
        <v>5.5</v>
      </c>
      <c r="D44" s="103" t="str">
        <f>Criteria!C43</f>
        <v>A</v>
      </c>
      <c r="E44" s="104" t="str">
        <f>Criteria!D43</f>
        <v>Is each state of a toggle control presented to the user perceptible?</v>
      </c>
      <c r="F44" s="105" t="s">
        <v>2</v>
      </c>
      <c r="G44" s="106"/>
      <c r="H44" s="104"/>
      <c r="I44" s="107"/>
      <c r="J44" s="108"/>
    </row>
    <row r="45" spans="1:10" ht="22.5">
      <c r="A45" s="101" t="str">
        <f>Criteria!$A44</f>
        <v>Mandatory elements</v>
      </c>
      <c r="B45" s="103">
        <v>42</v>
      </c>
      <c r="C45" s="103" t="str">
        <f>Criteria!B44</f>
        <v>6.1</v>
      </c>
      <c r="D45" s="103" t="str">
        <f>Criteria!C44</f>
        <v>A</v>
      </c>
      <c r="E45" s="104" t="str">
        <f>Criteria!D44</f>
        <v>On each screen, are texts rendered by assistive technologies in the main language of the screen?</v>
      </c>
      <c r="F45" s="105" t="s">
        <v>2</v>
      </c>
      <c r="G45" s="106"/>
      <c r="H45" s="104"/>
      <c r="I45" s="107"/>
      <c r="J45" s="108"/>
    </row>
    <row r="46" spans="1:10" ht="33.75">
      <c r="A46" s="101" t="str">
        <f>Criteria!$A45</f>
        <v>Mandatory elements</v>
      </c>
      <c r="B46" s="103">
        <v>43</v>
      </c>
      <c r="C46" s="103" t="str">
        <f>Criteria!B45</f>
        <v>6.2</v>
      </c>
      <c r="D46" s="103" t="str">
        <f>Criteria!C45</f>
        <v>A</v>
      </c>
      <c r="E46" s="104" t="str">
        <f>Criteria!D45</f>
        <v>On each screen, interface elements must not be used only for layout purposes. Is this rule respected?</v>
      </c>
      <c r="F46" s="105" t="s">
        <v>2</v>
      </c>
      <c r="G46" s="106"/>
      <c r="H46" s="104"/>
      <c r="I46" s="107"/>
      <c r="J46" s="108"/>
    </row>
    <row r="47" spans="1:10" ht="22.5">
      <c r="A47" s="101" t="str">
        <f>Criteria!$A46</f>
        <v>Information structure</v>
      </c>
      <c r="B47" s="103">
        <v>44</v>
      </c>
      <c r="C47" s="103" t="str">
        <f>Criteria!B46</f>
        <v>7.1</v>
      </c>
      <c r="D47" s="103" t="str">
        <f>Criteria!C46</f>
        <v>A</v>
      </c>
      <c r="E47" s="104" t="str">
        <f>Criteria!D46</f>
        <v>On each screen, is the information structured by the appropriate use of headings?</v>
      </c>
      <c r="F47" s="105" t="s">
        <v>2</v>
      </c>
      <c r="G47" s="106"/>
      <c r="H47" s="104"/>
      <c r="I47" s="107"/>
      <c r="J47" s="108"/>
    </row>
    <row r="48" spans="1:10" ht="22.5">
      <c r="A48" s="101" t="str">
        <f>Criteria!$A47</f>
        <v>Information structure</v>
      </c>
      <c r="B48" s="103">
        <v>45</v>
      </c>
      <c r="C48" s="103" t="str">
        <f>Criteria!B47</f>
        <v>7.2</v>
      </c>
      <c r="D48" s="103" t="str">
        <f>Criteria!C47</f>
        <v>A</v>
      </c>
      <c r="E48" s="104" t="str">
        <f>Criteria!D47</f>
        <v>On each screen, is each list correctly structured?</v>
      </c>
      <c r="F48" s="105" t="s">
        <v>2</v>
      </c>
      <c r="G48" s="106"/>
      <c r="H48" s="104"/>
      <c r="I48" s="107"/>
      <c r="J48" s="108"/>
    </row>
    <row r="49" spans="1:10" ht="55.35" customHeight="1">
      <c r="A49" s="101" t="str">
        <f>Criteria!$A48</f>
        <v>Presentation</v>
      </c>
      <c r="B49" s="103">
        <v>46</v>
      </c>
      <c r="C49" s="103" t="str">
        <f>Criteria!B48</f>
        <v>8.1</v>
      </c>
      <c r="D49" s="103" t="str">
        <f>Criteria!C48</f>
        <v>A</v>
      </c>
      <c r="E49" s="104" t="str">
        <f>Criteria!D48</f>
        <v>On each screen, is the visible content carrying information accessible to assistive technologies?</v>
      </c>
      <c r="F49" s="105" t="s">
        <v>2</v>
      </c>
      <c r="G49" s="106"/>
      <c r="H49" s="104"/>
      <c r="I49" s="107"/>
      <c r="J49" s="108"/>
    </row>
    <row r="50" spans="1:10" ht="55.35" customHeight="1">
      <c r="A50" s="101" t="str">
        <f>Criteria!$A49</f>
        <v>Presentation</v>
      </c>
      <c r="B50" s="103">
        <v>47</v>
      </c>
      <c r="C50" s="103" t="str">
        <f>Criteria!B49</f>
        <v>8.2</v>
      </c>
      <c r="D50" s="103" t="str">
        <f>Criteria!C49</f>
        <v>AA</v>
      </c>
      <c r="E50" s="104" t="str">
        <f>Criteria!D49</f>
        <v>On each screen, can the user increase the font size by at least 200% (excluding special cases)?</v>
      </c>
      <c r="F50" s="105" t="s">
        <v>2</v>
      </c>
      <c r="G50" s="106"/>
      <c r="H50" s="104"/>
      <c r="I50" s="107"/>
      <c r="J50" s="108"/>
    </row>
    <row r="51" spans="1:10" ht="55.35" customHeight="1">
      <c r="A51" s="101" t="str">
        <f>Criteria!$A50</f>
        <v>Presentation</v>
      </c>
      <c r="B51" s="103">
        <v>48</v>
      </c>
      <c r="C51" s="103" t="str">
        <f>Criteria!B50</f>
        <v>8.3</v>
      </c>
      <c r="D51" s="103" t="str">
        <f>Criteria!C50</f>
        <v>A</v>
      </c>
      <c r="E51" s="104" t="str">
        <f>Criteria!D50</f>
        <v>On each screen, does each component in a text environment whose nature is not obvious have a contrast ratio greater than or equal to 3:1 in relation to the surrounding text?</v>
      </c>
      <c r="F51" s="105" t="s">
        <v>2</v>
      </c>
      <c r="G51" s="106"/>
      <c r="H51" s="104"/>
      <c r="I51" s="107"/>
      <c r="J51" s="108"/>
    </row>
    <row r="52" spans="1:10" ht="45">
      <c r="A52" s="101" t="str">
        <f>Criteria!$A51</f>
        <v>Presentation</v>
      </c>
      <c r="B52" s="103">
        <v>49</v>
      </c>
      <c r="C52" s="103" t="str">
        <f>Criteria!B51</f>
        <v>8.4</v>
      </c>
      <c r="D52" s="103" t="str">
        <f>Criteria!C51</f>
        <v>A</v>
      </c>
      <c r="E52" s="104" t="str">
        <f>Criteria!D51</f>
        <v>On each screen, for each component in a text environment whose nature is not obvious, is there an indication other than colour to indicate when focused and hovered with the mouse?</v>
      </c>
      <c r="F52" s="105" t="s">
        <v>2</v>
      </c>
      <c r="G52" s="106"/>
      <c r="H52" s="104"/>
      <c r="I52" s="107"/>
      <c r="J52" s="108"/>
    </row>
    <row r="53" spans="1:10" ht="55.35" customHeight="1">
      <c r="A53" s="101" t="str">
        <f>Criteria!$A52</f>
        <v>Presentation</v>
      </c>
      <c r="B53" s="103">
        <v>50</v>
      </c>
      <c r="C53" s="103" t="str">
        <f>Criteria!B52</f>
        <v>8.5</v>
      </c>
      <c r="D53" s="103" t="str">
        <f>Criteria!C52</f>
        <v>A</v>
      </c>
      <c r="E53" s="104" t="str">
        <f>Criteria!D52</f>
        <v>On each screen, for each element receiving the focus, is the focus visible?</v>
      </c>
      <c r="F53" s="105" t="s">
        <v>2</v>
      </c>
      <c r="G53" s="106"/>
      <c r="H53" s="104"/>
      <c r="I53" s="107"/>
      <c r="J53" s="108"/>
    </row>
    <row r="54" spans="1:10" ht="55.35" customHeight="1">
      <c r="A54" s="101" t="str">
        <f>Criteria!$A53</f>
        <v>Presentation</v>
      </c>
      <c r="B54" s="103">
        <v>51</v>
      </c>
      <c r="C54" s="103" t="str">
        <f>Criteria!B53</f>
        <v>8.6</v>
      </c>
      <c r="D54" s="103" t="str">
        <f>Criteria!C53</f>
        <v>A</v>
      </c>
      <c r="E54" s="104" t="str">
        <f>Criteria!D53</f>
        <v>On each screen, information must not be conveyed solely by shape, size or location. Is this rule respected?</v>
      </c>
      <c r="F54" s="105" t="s">
        <v>2</v>
      </c>
      <c r="G54" s="106"/>
      <c r="H54" s="104"/>
      <c r="I54" s="107"/>
      <c r="J54" s="108"/>
    </row>
    <row r="55" spans="1:10" ht="55.35" customHeight="1">
      <c r="A55" s="101" t="str">
        <f>Criteria!$A54</f>
        <v>Presentation</v>
      </c>
      <c r="B55" s="103">
        <v>52</v>
      </c>
      <c r="C55" s="103" t="str">
        <f>Criteria!B54</f>
        <v>8.7</v>
      </c>
      <c r="D55" s="103" t="str">
        <f>Criteria!C54</f>
        <v>AA</v>
      </c>
      <c r="E55" s="104" t="str">
        <f>Criteria!D54</f>
        <v>On each screen, is the additional content that appears when the focus is set or when a user interface component is hovered over controllable by the user (excluding special cases)?</v>
      </c>
      <c r="F55" s="105" t="s">
        <v>2</v>
      </c>
      <c r="G55" s="106"/>
      <c r="H55" s="104"/>
      <c r="I55" s="107"/>
      <c r="J55" s="108"/>
    </row>
    <row r="56" spans="1:10" ht="55.35" customHeight="1">
      <c r="A56" s="101" t="str">
        <f>Criteria!$A55</f>
        <v>Forms</v>
      </c>
      <c r="B56" s="103">
        <v>53</v>
      </c>
      <c r="C56" s="103" t="str">
        <f>Criteria!B55</f>
        <v>9.1</v>
      </c>
      <c r="D56" s="103" t="str">
        <f>Criteria!C55</f>
        <v>A</v>
      </c>
      <c r="E56" s="104" t="str">
        <f>Criteria!D55</f>
        <v>Does each form field have a visible label?</v>
      </c>
      <c r="F56" s="105" t="s">
        <v>2</v>
      </c>
      <c r="G56" s="106"/>
      <c r="H56" s="104"/>
      <c r="I56" s="107"/>
      <c r="J56" s="108"/>
    </row>
    <row r="57" spans="1:10" ht="55.35" customHeight="1">
      <c r="A57" s="101" t="str">
        <f>Criteria!$A56</f>
        <v>Forms</v>
      </c>
      <c r="B57" s="103">
        <v>54</v>
      </c>
      <c r="C57" s="103" t="str">
        <f>Criteria!B56</f>
        <v>9.2</v>
      </c>
      <c r="D57" s="103" t="str">
        <f>Criteria!C56</f>
        <v>A</v>
      </c>
      <c r="E57" s="104" t="str">
        <f>Criteria!D56</f>
        <v>Does each form field have a label that is accessible to assistive technologies?</v>
      </c>
      <c r="F57" s="105" t="s">
        <v>2</v>
      </c>
      <c r="G57" s="106"/>
      <c r="H57" s="104"/>
      <c r="I57" s="107"/>
      <c r="J57" s="108"/>
    </row>
    <row r="58" spans="1:10">
      <c r="A58" s="101" t="str">
        <f>Criteria!$A57</f>
        <v>Forms</v>
      </c>
      <c r="B58" s="103">
        <v>55</v>
      </c>
      <c r="C58" s="103" t="str">
        <f>Criteria!B57</f>
        <v>9.3</v>
      </c>
      <c r="D58" s="103" t="str">
        <f>Criteria!C57</f>
        <v>A</v>
      </c>
      <c r="E58" s="104" t="str">
        <f>Criteria!D57</f>
        <v>Is each label associated with a form field relevant?</v>
      </c>
      <c r="F58" s="105" t="s">
        <v>2</v>
      </c>
      <c r="G58" s="106"/>
      <c r="H58" s="104"/>
      <c r="I58" s="107"/>
      <c r="J58" s="108"/>
    </row>
    <row r="59" spans="1:10" ht="22.5">
      <c r="A59" s="101" t="str">
        <f>Criteria!$A58</f>
        <v>Forms</v>
      </c>
      <c r="B59" s="103">
        <v>56</v>
      </c>
      <c r="C59" s="103" t="str">
        <f>Criteria!B58</f>
        <v>9.4</v>
      </c>
      <c r="D59" s="103" t="str">
        <f>Criteria!C58</f>
        <v>A</v>
      </c>
      <c r="E59" s="104" t="str">
        <f>Criteria!D58</f>
        <v>Are each field label and its associated field located next to each other?</v>
      </c>
      <c r="F59" s="105" t="s">
        <v>2</v>
      </c>
      <c r="G59" s="106"/>
      <c r="H59" s="104"/>
      <c r="I59" s="107"/>
      <c r="J59" s="108"/>
    </row>
    <row r="60" spans="1:10" ht="55.35" customHeight="1">
      <c r="A60" s="101" t="str">
        <f>Criteria!$A59</f>
        <v>Forms</v>
      </c>
      <c r="B60" s="103">
        <v>57</v>
      </c>
      <c r="C60" s="103" t="str">
        <f>Criteria!B59</f>
        <v>9.5</v>
      </c>
      <c r="D60" s="103" t="str">
        <f>Criteria!C59</f>
        <v>A</v>
      </c>
      <c r="E60" s="104" t="str">
        <f>Criteria!D59</f>
        <v>In each form, is the label of each button relevant?</v>
      </c>
      <c r="F60" s="105" t="s">
        <v>2</v>
      </c>
      <c r="G60" s="106"/>
      <c r="H60" s="104"/>
      <c r="I60" s="107"/>
      <c r="J60" s="108"/>
    </row>
    <row r="61" spans="1:10" ht="55.35" customHeight="1">
      <c r="A61" s="101" t="str">
        <f>Criteria!$A60</f>
        <v>Forms</v>
      </c>
      <c r="B61" s="103">
        <v>58</v>
      </c>
      <c r="C61" s="103" t="str">
        <f>Criteria!B60</f>
        <v>9.6</v>
      </c>
      <c r="D61" s="103" t="str">
        <f>Criteria!C60</f>
        <v>A</v>
      </c>
      <c r="E61" s="104" t="str">
        <f>Criteria!D60</f>
        <v>In each form, are the related form controls identified, if necessary?</v>
      </c>
      <c r="F61" s="105" t="s">
        <v>2</v>
      </c>
      <c r="G61" s="106"/>
      <c r="H61" s="104"/>
      <c r="I61" s="107"/>
      <c r="J61" s="108"/>
    </row>
    <row r="62" spans="1:10" ht="22.5">
      <c r="A62" s="101" t="str">
        <f>Criteria!$A61</f>
        <v>Forms</v>
      </c>
      <c r="B62" s="103">
        <v>59</v>
      </c>
      <c r="C62" s="103" t="str">
        <f>Criteria!B61</f>
        <v>9.7</v>
      </c>
      <c r="D62" s="103" t="str">
        <f>Criteria!C61</f>
        <v>A</v>
      </c>
      <c r="E62" s="104" t="str">
        <f>Criteria!D61</f>
        <v>Are the mandatory form fields correctly identified (excluding special cases)?</v>
      </c>
      <c r="F62" s="105" t="s">
        <v>2</v>
      </c>
      <c r="G62" s="106"/>
      <c r="H62" s="104"/>
      <c r="I62" s="107"/>
      <c r="J62" s="108"/>
    </row>
    <row r="63" spans="1:10" ht="22.5">
      <c r="A63" s="101" t="str">
        <f>Criteria!$A62</f>
        <v>Forms</v>
      </c>
      <c r="B63" s="103">
        <v>60</v>
      </c>
      <c r="C63" s="103" t="str">
        <f>Criteria!B62</f>
        <v>9.8</v>
      </c>
      <c r="D63" s="103" t="str">
        <f>Criteria!C62</f>
        <v>A</v>
      </c>
      <c r="E63" s="104" t="str">
        <f>Criteria!D62</f>
        <v>For each mandatory form field, is the expected data type and/or format available?</v>
      </c>
      <c r="F63" s="105" t="s">
        <v>2</v>
      </c>
      <c r="G63" s="106"/>
      <c r="H63" s="104"/>
      <c r="I63" s="107"/>
      <c r="J63" s="108"/>
    </row>
    <row r="64" spans="1:10">
      <c r="A64" s="101" t="str">
        <f>Criteria!$A63</f>
        <v>Forms</v>
      </c>
      <c r="B64" s="103">
        <v>61</v>
      </c>
      <c r="C64" s="103" t="str">
        <f>Criteria!B63</f>
        <v>9.9</v>
      </c>
      <c r="D64" s="103" t="str">
        <f>Criteria!C63</f>
        <v>A</v>
      </c>
      <c r="E64" s="104" t="str">
        <f>Criteria!D63</f>
        <v>In each form, are input errors accessible?</v>
      </c>
      <c r="F64" s="105" t="s">
        <v>2</v>
      </c>
      <c r="G64" s="106"/>
      <c r="H64" s="104"/>
      <c r="I64" s="107"/>
      <c r="J64" s="108"/>
    </row>
    <row r="65" spans="1:10" ht="33.75">
      <c r="A65" s="101" t="str">
        <f>Criteria!$A64</f>
        <v>Forms</v>
      </c>
      <c r="B65" s="103">
        <v>62</v>
      </c>
      <c r="C65" s="103" t="str">
        <f>Criteria!B64</f>
        <v>9.10</v>
      </c>
      <c r="D65" s="103" t="str">
        <f>Criteria!C64</f>
        <v>AA</v>
      </c>
      <c r="E65" s="104" t="str">
        <f>Criteria!D64</f>
        <v>In each form, is the error management accompanied, if necessary, by suggestions of expected data types, formats or values?</v>
      </c>
      <c r="F65" s="105" t="s">
        <v>2</v>
      </c>
      <c r="G65" s="106"/>
      <c r="H65" s="104"/>
      <c r="I65" s="107"/>
      <c r="J65" s="108"/>
    </row>
    <row r="66" spans="1:10" ht="55.35" customHeight="1">
      <c r="A66" s="101" t="str">
        <f>Criteria!$A65</f>
        <v>Forms</v>
      </c>
      <c r="B66" s="103">
        <v>63</v>
      </c>
      <c r="C66" s="103" t="str">
        <f>Criteria!B65</f>
        <v>9.11</v>
      </c>
      <c r="D66" s="103" t="str">
        <f>Criteria!C65</f>
        <v>AA</v>
      </c>
      <c r="E66" s="104" t="str">
        <f>Criteria!D65</f>
        <v>For each form that modifies or deletes data, or transmits answers to a test or examination, or whose validation has financial or legal consequences, can the data entered be modified, updated or rendered by the user?</v>
      </c>
      <c r="F66" s="105" t="s">
        <v>2</v>
      </c>
      <c r="G66" s="106"/>
      <c r="H66" s="104"/>
      <c r="I66" s="107"/>
      <c r="J66" s="108"/>
    </row>
    <row r="67" spans="1:10" ht="55.35" customHeight="1">
      <c r="A67" s="101" t="str">
        <f>Criteria!$A66</f>
        <v>Forms</v>
      </c>
      <c r="B67" s="103">
        <v>64</v>
      </c>
      <c r="C67" s="103" t="str">
        <f>Criteria!B66</f>
        <v>9.12</v>
      </c>
      <c r="D67" s="103" t="str">
        <f>Criteria!C66</f>
        <v>AA</v>
      </c>
      <c r="E67" s="104" t="str">
        <f>Criteria!D66</f>
        <v>For each field that expects personal user data, is input facilitated?</v>
      </c>
      <c r="F67" s="105" t="s">
        <v>2</v>
      </c>
      <c r="G67" s="106"/>
      <c r="H67" s="104"/>
      <c r="I67" s="107"/>
      <c r="J67" s="108"/>
    </row>
    <row r="68" spans="1:10" ht="55.35" customHeight="1">
      <c r="A68" s="101" t="str">
        <f>Criteria!$A67</f>
        <v>Navigation</v>
      </c>
      <c r="B68" s="103">
        <v>65</v>
      </c>
      <c r="C68" s="103" t="str">
        <f>Criteria!B67</f>
        <v>10.1</v>
      </c>
      <c r="D68" s="103" t="str">
        <f>Criteria!C67</f>
        <v>A</v>
      </c>
      <c r="E68" s="104" t="str">
        <f>Criteria!D67</f>
        <v>On each screen, is the navigation sequence consistent?</v>
      </c>
      <c r="F68" s="105" t="s">
        <v>2</v>
      </c>
      <c r="G68" s="106"/>
      <c r="H68" s="104"/>
      <c r="I68" s="107"/>
      <c r="J68" s="108"/>
    </row>
    <row r="69" spans="1:10" ht="22.5">
      <c r="A69" s="101" t="str">
        <f>Criteria!$A68</f>
        <v>Navigation</v>
      </c>
      <c r="B69" s="103">
        <v>66</v>
      </c>
      <c r="C69" s="103" t="str">
        <f>Criteria!B68</f>
        <v>10.2</v>
      </c>
      <c r="D69" s="103" t="str">
        <f>Criteria!C68</f>
        <v>A</v>
      </c>
      <c r="E69" s="104" t="str">
        <f>Criteria!D68</f>
        <v>On each screen, is the reading sequence by assistive technologies consistent?</v>
      </c>
      <c r="F69" s="105" t="s">
        <v>2</v>
      </c>
      <c r="G69" s="106"/>
      <c r="H69" s="104"/>
      <c r="I69" s="107"/>
      <c r="J69" s="108"/>
    </row>
    <row r="70" spans="1:10" ht="76.5" customHeight="1">
      <c r="A70" s="101" t="str">
        <f>Criteria!$A69</f>
        <v>Navigation</v>
      </c>
      <c r="B70" s="103">
        <v>67</v>
      </c>
      <c r="C70" s="103" t="str">
        <f>Criteria!B69</f>
        <v>10.3</v>
      </c>
      <c r="D70" s="103" t="str">
        <f>Criteria!C69</f>
        <v>A</v>
      </c>
      <c r="E70" s="104" t="str">
        <f>Criteria!D69</f>
        <v>On each screen, the navigation must not contain any keyboard traps. Is this rule respected?</v>
      </c>
      <c r="F70" s="105" t="s">
        <v>2</v>
      </c>
      <c r="G70" s="106"/>
      <c r="H70" s="104"/>
      <c r="I70" s="107"/>
      <c r="J70" s="108"/>
    </row>
    <row r="71" spans="1:10" ht="33.75">
      <c r="A71" s="101" t="str">
        <f>Criteria!$A70</f>
        <v>Navigation</v>
      </c>
      <c r="B71" s="103">
        <v>68</v>
      </c>
      <c r="C71" s="103" t="str">
        <f>Criteria!B70</f>
        <v>10.4</v>
      </c>
      <c r="D71" s="103" t="str">
        <f>Criteria!C70</f>
        <v>A</v>
      </c>
      <c r="E71" s="104" t="str">
        <f>Criteria!D70</f>
        <v>On each screen, are keyboard shortcuts using only one key (upper or lower case letter, punctuation, number or symbol) controllable by the user?</v>
      </c>
      <c r="F71" s="105" t="s">
        <v>2</v>
      </c>
      <c r="G71" s="106"/>
      <c r="H71" s="104"/>
      <c r="I71" s="107"/>
      <c r="J71" s="108"/>
    </row>
    <row r="72" spans="1:10" ht="33.75">
      <c r="A72" s="101" t="str">
        <f>Criteria!$A71</f>
        <v>Consultation</v>
      </c>
      <c r="B72" s="103">
        <v>69</v>
      </c>
      <c r="C72" s="103" t="str">
        <f>Criteria!B71</f>
        <v>11.1</v>
      </c>
      <c r="D72" s="103" t="str">
        <f>Criteria!C71</f>
        <v>A</v>
      </c>
      <c r="E72" s="104" t="str">
        <f>Criteria!D71</f>
        <v>For each screen, does the user have control over each time limit modifying content (excluding special cases)?</v>
      </c>
      <c r="F72" s="105" t="s">
        <v>2</v>
      </c>
      <c r="G72" s="106"/>
      <c r="H72" s="104"/>
      <c r="I72" s="107"/>
      <c r="J72" s="108"/>
    </row>
    <row r="73" spans="1:10" ht="55.35" customHeight="1">
      <c r="A73" s="101" t="str">
        <f>Criteria!$A72</f>
        <v>Consultation</v>
      </c>
      <c r="B73" s="103">
        <v>70</v>
      </c>
      <c r="C73" s="103" t="str">
        <f>Criteria!B72</f>
        <v>11.2</v>
      </c>
      <c r="D73" s="103" t="str">
        <f>Criteria!C72</f>
        <v>A</v>
      </c>
      <c r="E73" s="104" t="str">
        <f>Criteria!D72</f>
        <v>For each screen, can each process limiting the time of a session be stopped or deleted (excluding special cases)?</v>
      </c>
      <c r="F73" s="105" t="s">
        <v>2</v>
      </c>
      <c r="G73" s="106"/>
      <c r="H73" s="104"/>
      <c r="I73" s="107"/>
      <c r="J73" s="108"/>
    </row>
    <row r="74" spans="1:10" ht="55.35" customHeight="1">
      <c r="A74" s="101" t="str">
        <f>Criteria!$A73</f>
        <v>Consultation</v>
      </c>
      <c r="B74" s="103">
        <v>71</v>
      </c>
      <c r="C74" s="103" t="str">
        <f>Criteria!B73</f>
        <v>11.3</v>
      </c>
      <c r="D74" s="103" t="str">
        <f>Criteria!C73</f>
        <v>A</v>
      </c>
      <c r="E74" s="104" t="str">
        <f>Criteria!D73</f>
        <v>On each screen, does each office document available for download have, if necessary, an accessible version (excluding special cases)?</v>
      </c>
      <c r="F74" s="105" t="s">
        <v>2</v>
      </c>
      <c r="G74" s="106"/>
      <c r="H74" s="104"/>
      <c r="I74" s="107"/>
      <c r="J74" s="108"/>
    </row>
    <row r="75" spans="1:10" ht="55.35" customHeight="1">
      <c r="A75" s="101" t="str">
        <f>Criteria!$A74</f>
        <v>Consultation</v>
      </c>
      <c r="B75" s="103">
        <v>72</v>
      </c>
      <c r="C75" s="103" t="str">
        <f>Criteria!B74</f>
        <v>11.4</v>
      </c>
      <c r="D75" s="103" t="str">
        <f>Criteria!C74</f>
        <v>A</v>
      </c>
      <c r="E75" s="104" t="str">
        <f>Criteria!D74</f>
        <v>For each office document with an accessible version, does this version offer the same information (excluding special cases)?</v>
      </c>
      <c r="F75" s="105" t="s">
        <v>2</v>
      </c>
      <c r="G75" s="106"/>
      <c r="H75" s="104"/>
      <c r="I75" s="107"/>
      <c r="J75" s="108"/>
    </row>
    <row r="76" spans="1:10" ht="55.35" customHeight="1">
      <c r="A76" s="101" t="str">
        <f>Criteria!$A75</f>
        <v>Consultation</v>
      </c>
      <c r="B76" s="103">
        <v>73</v>
      </c>
      <c r="C76" s="103" t="str">
        <f>Criteria!B75</f>
        <v>11.5</v>
      </c>
      <c r="D76" s="103" t="str">
        <f>Criteria!C75</f>
        <v>A</v>
      </c>
      <c r="E76" s="104" t="str">
        <f>Criteria!D75</f>
        <v>On each screen, does each cryptic content (ASCII art, emoticon, cryptic syntax) have an alternative?</v>
      </c>
      <c r="F76" s="105" t="s">
        <v>2</v>
      </c>
      <c r="G76" s="106"/>
      <c r="H76" s="104"/>
      <c r="I76" s="107"/>
      <c r="J76" s="108"/>
    </row>
    <row r="77" spans="1:10" ht="33.75">
      <c r="A77" s="101" t="str">
        <f>Criteria!$A76</f>
        <v>Consultation</v>
      </c>
      <c r="B77" s="103">
        <v>74</v>
      </c>
      <c r="C77" s="103" t="str">
        <f>Criteria!B76</f>
        <v>11.6</v>
      </c>
      <c r="D77" s="103" t="str">
        <f>Criteria!C76</f>
        <v>A</v>
      </c>
      <c r="E77" s="104" t="str">
        <f>Criteria!D76</f>
        <v>On each screen, for each cryptic content (ASCII art, emoticon, cryptic syntax) having an alternative, is this alternative relevant?</v>
      </c>
      <c r="F77" s="105" t="s">
        <v>2</v>
      </c>
      <c r="G77" s="106"/>
      <c r="H77" s="104"/>
      <c r="I77" s="107"/>
      <c r="J77" s="108"/>
    </row>
    <row r="78" spans="1:10" ht="22.5">
      <c r="A78" s="101" t="str">
        <f>Criteria!$A77</f>
        <v>Consultation</v>
      </c>
      <c r="B78" s="103">
        <v>75</v>
      </c>
      <c r="C78" s="103" t="str">
        <f>Criteria!B77</f>
        <v>11.7</v>
      </c>
      <c r="D78" s="103" t="str">
        <f>Criteria!C77</f>
        <v>A</v>
      </c>
      <c r="E78" s="104" t="str">
        <f>Criteria!D77</f>
        <v>On each screen, are sudden change in brightness or blinking effects used correctly?</v>
      </c>
      <c r="F78" s="105" t="s">
        <v>2</v>
      </c>
      <c r="G78" s="106"/>
      <c r="H78" s="104"/>
      <c r="I78" s="107"/>
      <c r="J78" s="108"/>
    </row>
    <row r="79" spans="1:10" ht="55.35" customHeight="1">
      <c r="A79" s="101" t="str">
        <f>Criteria!$A78</f>
        <v>Consultation</v>
      </c>
      <c r="B79" s="103">
        <v>76</v>
      </c>
      <c r="C79" s="103" t="str">
        <f>Criteria!B78</f>
        <v>11.8</v>
      </c>
      <c r="D79" s="103" t="str">
        <f>Criteria!C78</f>
        <v>A</v>
      </c>
      <c r="E79" s="104" t="str">
        <f>Criteria!D78</f>
        <v>On each screen, is each moving or blinking content controllable by the user?</v>
      </c>
      <c r="F79" s="105" t="s">
        <v>2</v>
      </c>
      <c r="G79" s="106"/>
      <c r="H79" s="104"/>
      <c r="I79" s="107"/>
      <c r="J79" s="108"/>
    </row>
    <row r="80" spans="1:10" ht="55.35" customHeight="1">
      <c r="A80" s="101" t="str">
        <f>Criteria!$A79</f>
        <v>Consultation</v>
      </c>
      <c r="B80" s="103">
        <v>77</v>
      </c>
      <c r="C80" s="103" t="str">
        <f>Criteria!B79</f>
        <v>11.9</v>
      </c>
      <c r="D80" s="103" t="str">
        <f>Criteria!C79</f>
        <v>AA</v>
      </c>
      <c r="E80" s="104" t="str">
        <f>Criteria!D79</f>
        <v>On each screen, is the content offered viewable regardless of screen orientation (portrait or landscape) (excluding special cases)?</v>
      </c>
      <c r="F80" s="105" t="s">
        <v>2</v>
      </c>
      <c r="G80" s="106"/>
      <c r="H80" s="104"/>
      <c r="I80" s="107"/>
      <c r="J80" s="108"/>
    </row>
    <row r="81" spans="1:10" ht="55.35" customHeight="1">
      <c r="A81" s="101" t="str">
        <f>Criteria!$A80</f>
        <v>Consultation</v>
      </c>
      <c r="B81" s="103">
        <v>78</v>
      </c>
      <c r="C81" s="103" t="str">
        <f>Criteria!B80</f>
        <v>11.10</v>
      </c>
      <c r="D81" s="103" t="str">
        <f>Criteria!C80</f>
        <v>A</v>
      </c>
      <c r="E81" s="104" t="str">
        <f>Criteria!D80</f>
        <v>On each screen, are the features that can be activated using a complex gesture able to be activated using a simple gesture (excluding special cases)?</v>
      </c>
      <c r="F81" s="105" t="s">
        <v>2</v>
      </c>
      <c r="G81" s="106"/>
      <c r="H81" s="104"/>
      <c r="I81" s="107"/>
      <c r="J81" s="108"/>
    </row>
    <row r="82" spans="1:10" ht="55.35" customHeight="1">
      <c r="A82" s="101" t="str">
        <f>Criteria!$A81</f>
        <v>Consultation</v>
      </c>
      <c r="B82" s="103">
        <v>79</v>
      </c>
      <c r="C82" s="103" t="str">
        <f>Criteria!B81</f>
        <v>11.11</v>
      </c>
      <c r="D82" s="103" t="str">
        <f>Criteria!C81</f>
        <v>A</v>
      </c>
      <c r="E82" s="104" t="str">
        <f>Criteria!D81</f>
        <v>On each screen, are the features that can be activated by performing simultaneous actions activated by means of a single action? Is this rule respected (excluding special cases)?</v>
      </c>
      <c r="F82" s="105" t="s">
        <v>2</v>
      </c>
      <c r="G82" s="106"/>
      <c r="H82" s="104"/>
      <c r="I82" s="107"/>
      <c r="J82" s="108"/>
    </row>
    <row r="83" spans="1:10" ht="55.35" customHeight="1">
      <c r="A83" s="101" t="str">
        <f>Criteria!$A82</f>
        <v>Consultation</v>
      </c>
      <c r="B83" s="103">
        <v>80</v>
      </c>
      <c r="C83" s="103" t="str">
        <f>Criteria!B82</f>
        <v>11.12</v>
      </c>
      <c r="D83" s="103" t="str">
        <f>Criteria!C82</f>
        <v>A</v>
      </c>
      <c r="E83" s="104" t="str">
        <f>Criteria!D82</f>
        <v>On each screen, can actions triggered by a pointing device on a single point on the screen be cancelled (excluding special cases)?</v>
      </c>
      <c r="F83" s="105" t="s">
        <v>2</v>
      </c>
      <c r="G83" s="106"/>
      <c r="H83" s="104"/>
      <c r="I83" s="107"/>
      <c r="J83" s="108"/>
    </row>
    <row r="84" spans="1:10" ht="55.35" customHeight="1">
      <c r="A84" s="101" t="str">
        <f>Criteria!$A83</f>
        <v>Consultation</v>
      </c>
      <c r="B84" s="103">
        <v>81</v>
      </c>
      <c r="C84" s="103" t="str">
        <f>Criteria!B83</f>
        <v>11.13</v>
      </c>
      <c r="D84" s="103" t="str">
        <f>Criteria!C83</f>
        <v>A</v>
      </c>
      <c r="E84" s="104" t="str">
        <f>Criteria!D83</f>
        <v>On each screen, can the features involving movement from or to the device be satisfied in an alternative way (excluding special cases)?</v>
      </c>
      <c r="F84" s="105" t="s">
        <v>2</v>
      </c>
      <c r="G84" s="106"/>
      <c r="H84" s="104"/>
      <c r="I84" s="107"/>
      <c r="J84" s="108"/>
    </row>
    <row r="85" spans="1:10" ht="55.35" customHeight="1">
      <c r="A85" s="101" t="str">
        <f>Criteria!$A84</f>
        <v>Consultation</v>
      </c>
      <c r="B85" s="103">
        <v>82</v>
      </c>
      <c r="C85" s="103" t="str">
        <f>Criteria!B84</f>
        <v>11.14</v>
      </c>
      <c r="D85" s="103" t="str">
        <f>Criteria!C84</f>
        <v>AA</v>
      </c>
      <c r="E85" s="104" t="str">
        <f>Criteria!D84</f>
        <v>For each document conversion feature, is the accessibility information available in the source document retained in the destination document (excluding special cases)?</v>
      </c>
      <c r="F85" s="105" t="s">
        <v>2</v>
      </c>
      <c r="G85" s="106"/>
      <c r="H85" s="104"/>
      <c r="I85" s="107"/>
      <c r="J85" s="108"/>
    </row>
    <row r="86" spans="1:10" ht="55.35" customHeight="1">
      <c r="A86" s="101" t="str">
        <f>Criteria!$A85</f>
        <v>Consultation</v>
      </c>
      <c r="B86" s="103">
        <v>83</v>
      </c>
      <c r="C86" s="103" t="str">
        <f>Criteria!B85</f>
        <v>11.15</v>
      </c>
      <c r="D86" s="103" t="str">
        <f>Criteria!C85</f>
        <v>A</v>
      </c>
      <c r="E86" s="104" t="str">
        <f>Criteria!D85</f>
        <v>Is an alternative method available for each identification or control functionality of the application that relies on the use of biological characteristics of the user?</v>
      </c>
      <c r="F86" s="105" t="s">
        <v>2</v>
      </c>
      <c r="G86" s="106"/>
      <c r="H86" s="104"/>
      <c r="I86" s="107"/>
      <c r="J86" s="108"/>
    </row>
    <row r="87" spans="1:10" ht="55.35" customHeight="1">
      <c r="A87" s="101" t="str">
        <f>Criteria!$A86</f>
        <v>Consultation</v>
      </c>
      <c r="B87" s="103">
        <v>84</v>
      </c>
      <c r="C87" s="103" t="str">
        <f>Criteria!B86</f>
        <v>11.16</v>
      </c>
      <c r="D87" s="103" t="str">
        <f>Criteria!C86</f>
        <v>A</v>
      </c>
      <c r="E87" s="104" t="str">
        <f>Criteria!D86</f>
        <v>For each application that incorporates key repeat functionality, is the repeat adjustable (excluding special cases)?</v>
      </c>
      <c r="F87" s="105" t="s">
        <v>2</v>
      </c>
      <c r="G87" s="106"/>
      <c r="H87" s="104"/>
      <c r="I87" s="107"/>
      <c r="J87" s="108"/>
    </row>
    <row r="88" spans="1:10" ht="55.35" customHeight="1">
      <c r="A88" s="101" t="str">
        <f>Criteria!$A87</f>
        <v>Documentation and accessibility features</v>
      </c>
      <c r="B88" s="103">
        <v>85</v>
      </c>
      <c r="C88" s="103" t="str">
        <f>Criteria!B87</f>
        <v>12.1</v>
      </c>
      <c r="D88" s="103" t="str">
        <f>Criteria!C87</f>
        <v>AA</v>
      </c>
      <c r="E88" s="104" t="str">
        <f>Criteria!D87</f>
        <v>Does the application documentation describe the accessibility features of the application and their use?</v>
      </c>
      <c r="F88" s="105" t="s">
        <v>2</v>
      </c>
      <c r="G88" s="106"/>
      <c r="H88" s="104"/>
      <c r="I88" s="107"/>
      <c r="J88" s="108"/>
    </row>
    <row r="89" spans="1:10" ht="55.35" customHeight="1">
      <c r="A89" s="101" t="str">
        <f>Criteria!$A88</f>
        <v>Documentation and accessibility features</v>
      </c>
      <c r="B89" s="103">
        <v>86</v>
      </c>
      <c r="C89" s="103" t="str">
        <f>Criteria!B88</f>
        <v>12.2</v>
      </c>
      <c r="D89" s="103" t="str">
        <f>Criteria!C88</f>
        <v>A</v>
      </c>
      <c r="E89" s="104" t="str">
        <f>Criteria!D88</f>
        <v>For each accessibility feature described in the documentation, the entire path that enables it to be activated meets the accessibility needs of the users who require it. Is this rule respected (excluding special cases)?</v>
      </c>
      <c r="F89" s="105" t="s">
        <v>2</v>
      </c>
      <c r="G89" s="106"/>
      <c r="H89" s="104"/>
      <c r="I89" s="107"/>
      <c r="J89" s="108"/>
    </row>
    <row r="90" spans="1:10" ht="55.35" customHeight="1">
      <c r="A90" s="101" t="str">
        <f>Criteria!$A89</f>
        <v>Documentation and accessibility features</v>
      </c>
      <c r="B90" s="103">
        <v>87</v>
      </c>
      <c r="C90" s="103" t="str">
        <f>Criteria!B89</f>
        <v>12.3</v>
      </c>
      <c r="D90" s="103" t="str">
        <f>Criteria!C89</f>
        <v>A</v>
      </c>
      <c r="E90" s="104" t="str">
        <f>Criteria!D89</f>
        <v>The application does not interfere with the accessibility features of the platform. Is this rule respected?</v>
      </c>
      <c r="F90" s="105" t="s">
        <v>2</v>
      </c>
      <c r="G90" s="106"/>
      <c r="H90" s="104"/>
      <c r="I90" s="107"/>
      <c r="J90" s="108"/>
    </row>
    <row r="91" spans="1:10" ht="55.35" customHeight="1">
      <c r="A91" s="101" t="str">
        <f>Criteria!$A90</f>
        <v>Documentation and accessibility features</v>
      </c>
      <c r="B91" s="103">
        <v>88</v>
      </c>
      <c r="C91" s="103" t="str">
        <f>Criteria!B90</f>
        <v>12.4</v>
      </c>
      <c r="D91" s="103" t="str">
        <f>Criteria!C90</f>
        <v>A</v>
      </c>
      <c r="E91" s="104" t="str">
        <f>Criteria!D90</f>
        <v>Is the application documentation accessible?</v>
      </c>
      <c r="F91" s="105" t="s">
        <v>2</v>
      </c>
      <c r="G91" s="106"/>
      <c r="H91" s="104"/>
      <c r="I91" s="107"/>
      <c r="J91" s="108"/>
    </row>
    <row r="92" spans="1:10" ht="55.35" customHeight="1">
      <c r="A92" s="101" t="str">
        <f>Criteria!$A91</f>
        <v>Editing tools</v>
      </c>
      <c r="B92" s="103">
        <v>89</v>
      </c>
      <c r="C92" s="103" t="str">
        <f>Criteria!B91</f>
        <v>13.1</v>
      </c>
      <c r="D92" s="103" t="str">
        <f>Criteria!C91</f>
        <v>A</v>
      </c>
      <c r="E92" s="104" t="str">
        <f>Criteria!D91</f>
        <v>Can the editing tool be used to define the accessibility information required to create compliant content?</v>
      </c>
      <c r="F92" s="105" t="s">
        <v>2</v>
      </c>
      <c r="G92" s="106"/>
      <c r="H92" s="104"/>
      <c r="I92" s="107"/>
      <c r="J92" s="108"/>
    </row>
    <row r="93" spans="1:10" ht="22.5">
      <c r="A93" s="101" t="str">
        <f>Criteria!$A92</f>
        <v>Editing tools</v>
      </c>
      <c r="B93" s="103">
        <v>90</v>
      </c>
      <c r="C93" s="103" t="str">
        <f>Criteria!B92</f>
        <v>13.2</v>
      </c>
      <c r="D93" s="103" t="str">
        <f>Criteria!C92</f>
        <v>A</v>
      </c>
      <c r="E93" s="104" t="str">
        <f>Criteria!D92</f>
        <v>Does the editing tool provide help with creating accessible content?</v>
      </c>
      <c r="F93" s="105" t="s">
        <v>2</v>
      </c>
      <c r="G93" s="106"/>
      <c r="H93" s="104"/>
      <c r="I93" s="107"/>
      <c r="J93" s="108"/>
    </row>
    <row r="94" spans="1:10" ht="55.35" customHeight="1">
      <c r="A94" s="101" t="str">
        <f>Criteria!$A93</f>
        <v>Editing tools</v>
      </c>
      <c r="B94" s="103">
        <v>91</v>
      </c>
      <c r="C94" s="103" t="str">
        <f>Criteria!B93</f>
        <v>13.3</v>
      </c>
      <c r="D94" s="103" t="str">
        <f>Criteria!C93</f>
        <v>A</v>
      </c>
      <c r="E94" s="104" t="str">
        <f>Criteria!D93</f>
        <v>Is the content generated by each content transformation accessible (excluding special cases)?</v>
      </c>
      <c r="F94" s="105" t="s">
        <v>2</v>
      </c>
      <c r="G94" s="106"/>
      <c r="H94" s="104"/>
      <c r="I94" s="107"/>
      <c r="J94" s="108"/>
    </row>
    <row r="95" spans="1:10" ht="55.35" customHeight="1">
      <c r="A95" s="101" t="str">
        <f>Criteria!$A94</f>
        <v>Editing tools</v>
      </c>
      <c r="B95" s="103">
        <v>92</v>
      </c>
      <c r="C95" s="103" t="str">
        <f>Criteria!B94</f>
        <v>13.4</v>
      </c>
      <c r="D95" s="103" t="str">
        <f>Criteria!C94</f>
        <v>AA</v>
      </c>
      <c r="E95" s="104" t="str">
        <f>Criteria!D94</f>
        <v>For each accessibility error identified by an automatic or semi-automatic accessibility test, does the editing tool provide suggestions for repair?</v>
      </c>
      <c r="F95" s="105" t="s">
        <v>2</v>
      </c>
      <c r="G95" s="106"/>
      <c r="H95" s="104"/>
      <c r="I95" s="107"/>
      <c r="J95" s="108"/>
    </row>
    <row r="96" spans="1:10" ht="55.35" customHeight="1">
      <c r="A96" s="101" t="str">
        <f>Criteria!$A95</f>
        <v>Editing tools</v>
      </c>
      <c r="B96" s="103">
        <v>93</v>
      </c>
      <c r="C96" s="103" t="str">
        <f>Criteria!B95</f>
        <v>13.5</v>
      </c>
      <c r="D96" s="103" t="str">
        <f>Criteria!C95</f>
        <v>A</v>
      </c>
      <c r="E96" s="104" t="str">
        <f>Criteria!D95</f>
        <v>For each set of templates, at least one template meets the requirements of the RAWeb. Is this rule respected?</v>
      </c>
      <c r="F96" s="105" t="s">
        <v>2</v>
      </c>
      <c r="G96" s="106"/>
      <c r="H96" s="104"/>
      <c r="I96" s="107"/>
      <c r="J96" s="108"/>
    </row>
    <row r="97" spans="1:10" ht="22.5">
      <c r="A97" s="101" t="str">
        <f>Criteria!$A96</f>
        <v>Editing tools</v>
      </c>
      <c r="B97" s="103">
        <v>94</v>
      </c>
      <c r="C97" s="103" t="str">
        <f>Criteria!B96</f>
        <v>13.6</v>
      </c>
      <c r="D97" s="103" t="str">
        <f>Criteria!C96</f>
        <v>A</v>
      </c>
      <c r="E97" s="104" t="str">
        <f>Criteria!D96</f>
        <v>Is each template that enables the RAWeb requirements to be met clearly identifiable?</v>
      </c>
      <c r="F97" s="105" t="s">
        <v>2</v>
      </c>
      <c r="G97" s="106"/>
      <c r="H97" s="104"/>
      <c r="I97" s="107"/>
      <c r="J97" s="108"/>
    </row>
    <row r="98" spans="1:10" ht="33.75">
      <c r="A98" s="101" t="str">
        <f>Criteria!$A97</f>
        <v>Support services</v>
      </c>
      <c r="B98" s="103">
        <v>95</v>
      </c>
      <c r="C98" s="103" t="str">
        <f>Criteria!B97</f>
        <v>14.1</v>
      </c>
      <c r="D98" s="103" t="str">
        <f>Criteria!C97</f>
        <v>AA</v>
      </c>
      <c r="E98" s="104" t="str">
        <f>Criteria!D97</f>
        <v>Does each support service provide information relating to the accessibility features of the application described in the documentation?</v>
      </c>
      <c r="F98" s="105" t="s">
        <v>2</v>
      </c>
      <c r="G98" s="106"/>
      <c r="H98" s="104"/>
      <c r="I98" s="107"/>
      <c r="J98" s="108"/>
    </row>
    <row r="99" spans="1:10" ht="33.75">
      <c r="A99" s="101" t="str">
        <f>Criteria!$A98</f>
        <v>Support services</v>
      </c>
      <c r="B99" s="103">
        <v>96</v>
      </c>
      <c r="C99" s="103" t="str">
        <f>Criteria!B98</f>
        <v>14.2</v>
      </c>
      <c r="D99" s="103" t="str">
        <f>Criteria!C98</f>
        <v>A</v>
      </c>
      <c r="E99" s="104" t="str">
        <f>Criteria!D98</f>
        <v>The support service meets the communication needs of people with disabilities directly or through a relay service. Is this rule respected?</v>
      </c>
      <c r="F99" s="105" t="s">
        <v>2</v>
      </c>
      <c r="G99" s="106"/>
      <c r="H99" s="104"/>
      <c r="I99" s="107"/>
      <c r="J99" s="108"/>
    </row>
    <row r="100" spans="1:10" ht="45">
      <c r="A100" s="101" t="str">
        <f>Criteria!$A99</f>
        <v>Real-time communication</v>
      </c>
      <c r="B100" s="103">
        <v>97</v>
      </c>
      <c r="C100" s="103" t="str">
        <f>Criteria!B99</f>
        <v>15.1</v>
      </c>
      <c r="D100" s="103" t="str">
        <f>Criteria!C99</f>
        <v>A</v>
      </c>
      <c r="E100" s="104" t="str">
        <f>Criteria!D99</f>
        <v>For each two-way voice communication application, is the application capable of encoding and decoding this communication with a frequency range whose upper limit is at least 7,000 Hz?</v>
      </c>
      <c r="F100" s="105" t="s">
        <v>2</v>
      </c>
      <c r="G100" s="106"/>
      <c r="H100" s="104"/>
      <c r="I100" s="107"/>
      <c r="J100" s="108"/>
    </row>
    <row r="101" spans="1:10" ht="33.75">
      <c r="A101" s="101" t="str">
        <f>Criteria!$A100</f>
        <v>Real-time communication</v>
      </c>
      <c r="B101" s="103">
        <v>98</v>
      </c>
      <c r="C101" s="103" t="str">
        <f>Criteria!B100</f>
        <v>15.2</v>
      </c>
      <c r="D101" s="103" t="str">
        <f>Criteria!C100</f>
        <v>A</v>
      </c>
      <c r="E101" s="104" t="str">
        <f>Criteria!D100</f>
        <v>Does each application that supports two-way voice communication have real-time text communication functionality?</v>
      </c>
      <c r="F101" s="105" t="s">
        <v>2</v>
      </c>
      <c r="G101" s="106"/>
      <c r="H101" s="104"/>
      <c r="I101" s="107"/>
      <c r="J101" s="108"/>
    </row>
    <row r="102" spans="1:10" ht="33.75">
      <c r="A102" s="101" t="str">
        <f>Criteria!$A101</f>
        <v>Real-time communication</v>
      </c>
      <c r="B102" s="103">
        <v>99</v>
      </c>
      <c r="C102" s="103" t="str">
        <f>Criteria!B101</f>
        <v>15.3</v>
      </c>
      <c r="D102" s="103" t="str">
        <f>Criteria!C101</f>
        <v>A</v>
      </c>
      <c r="E102" s="104" t="str">
        <f>Criteria!D101</f>
        <v>For each application that allows two-way voice communication and real-time text, are both modes usable simultaneously?</v>
      </c>
      <c r="F102" s="105" t="s">
        <v>2</v>
      </c>
      <c r="G102" s="106"/>
      <c r="H102" s="104"/>
      <c r="I102" s="107"/>
      <c r="J102" s="108"/>
    </row>
    <row r="103" spans="1:10" ht="33.75">
      <c r="A103" s="101" t="str">
        <f>Criteria!$A102</f>
        <v>Real-time communication</v>
      </c>
      <c r="B103" s="103">
        <v>100</v>
      </c>
      <c r="C103" s="103" t="str">
        <f>Criteria!B102</f>
        <v>15.4</v>
      </c>
      <c r="D103" s="103" t="str">
        <f>Criteria!C102</f>
        <v>A</v>
      </c>
      <c r="E103" s="104" t="str">
        <f>Criteria!D102</f>
        <v>For each real-time text communication functionality, can the messages be identified (excluding special cases)?</v>
      </c>
      <c r="F103" s="105" t="s">
        <v>2</v>
      </c>
      <c r="G103" s="106"/>
      <c r="H103" s="104"/>
      <c r="I103" s="107"/>
      <c r="J103" s="108"/>
    </row>
    <row r="104" spans="1:10" ht="22.5">
      <c r="A104" s="101" t="str">
        <f>Criteria!$A103</f>
        <v>Real-time communication</v>
      </c>
      <c r="B104" s="103">
        <v>101</v>
      </c>
      <c r="C104" s="103" t="str">
        <f>Criteria!B103</f>
        <v>15.5</v>
      </c>
      <c r="D104" s="103" t="str">
        <f>Criteria!C103</f>
        <v>A</v>
      </c>
      <c r="E104" s="104" t="str">
        <f>Criteria!D103</f>
        <v>For each two-way voice communication application, is a visual indicator of oral activity present?</v>
      </c>
      <c r="F104" s="105" t="s">
        <v>2</v>
      </c>
      <c r="G104" s="106"/>
      <c r="H104" s="104"/>
      <c r="I104" s="107"/>
      <c r="J104" s="108"/>
    </row>
    <row r="105" spans="1:10" ht="45">
      <c r="A105" s="101" t="str">
        <f>Criteria!$A104</f>
        <v>Real-time communication</v>
      </c>
      <c r="B105" s="103">
        <v>102</v>
      </c>
      <c r="C105" s="103" t="str">
        <f>Criteria!B104</f>
        <v>15.6</v>
      </c>
      <c r="D105" s="103" t="str">
        <f>Criteria!C104</f>
        <v>A</v>
      </c>
      <c r="E105" s="104" t="str">
        <f>Criteria!D104</f>
        <v>Does each real-time text communication application that can interact with other real-time text communication applications comply with the interoperability rules in force?</v>
      </c>
      <c r="F105" s="105" t="s">
        <v>2</v>
      </c>
      <c r="G105" s="106"/>
      <c r="H105" s="104"/>
      <c r="I105" s="107"/>
      <c r="J105" s="108"/>
    </row>
    <row r="106" spans="1:10" ht="45">
      <c r="A106" s="101" t="str">
        <f>Criteria!$A105</f>
        <v>Real-time communication</v>
      </c>
      <c r="B106" s="103">
        <v>103</v>
      </c>
      <c r="C106" s="103" t="str">
        <f>Criteria!B105</f>
        <v>15.7</v>
      </c>
      <c r="D106" s="103" t="str">
        <f>Criteria!C105</f>
        <v>AA</v>
      </c>
      <c r="E106" s="104" t="str">
        <f>Criteria!D105</f>
        <v>For each application that supports real-time text (RTT) communication, the transmission delay for each input unit is 500ms or less. Is this rule respected?</v>
      </c>
      <c r="F106" s="105" t="s">
        <v>2</v>
      </c>
      <c r="G106" s="106"/>
      <c r="H106" s="104"/>
      <c r="I106" s="107"/>
      <c r="J106" s="108"/>
    </row>
    <row r="107" spans="1:10" ht="22.5">
      <c r="A107" s="101" t="str">
        <f>Criteria!$A106</f>
        <v>Real-time communication</v>
      </c>
      <c r="B107" s="103">
        <v>104</v>
      </c>
      <c r="C107" s="103" t="str">
        <f>Criteria!B106</f>
        <v>15.8</v>
      </c>
      <c r="D107" s="103" t="str">
        <f>Criteria!C106</f>
        <v>A</v>
      </c>
      <c r="E107" s="104" t="str">
        <f>Criteria!D106</f>
        <v>For each telecommunication application, is the identification of the party initiating a call accessible?</v>
      </c>
      <c r="F107" s="105" t="s">
        <v>2</v>
      </c>
      <c r="G107" s="106"/>
      <c r="H107" s="104"/>
      <c r="I107" s="107"/>
      <c r="J107" s="108"/>
    </row>
    <row r="108" spans="1:10" ht="55.35" customHeight="1">
      <c r="A108" s="101" t="str">
        <f>Criteria!$A107</f>
        <v>Real-time communication</v>
      </c>
      <c r="B108" s="103">
        <v>105</v>
      </c>
      <c r="C108" s="103" t="str">
        <f>Criteria!B107</f>
        <v>15.9</v>
      </c>
      <c r="D108" s="103" t="str">
        <f>Criteria!C107</f>
        <v>A</v>
      </c>
      <c r="E108" s="104" t="str">
        <f>Criteria!D107</f>
        <v>For each two-way voice communication application that provides caller identification, is there a way to present this identification for sign language users?</v>
      </c>
      <c r="F108" s="105" t="s">
        <v>2</v>
      </c>
      <c r="G108" s="106"/>
      <c r="H108" s="104"/>
      <c r="I108" s="107"/>
      <c r="J108" s="108"/>
    </row>
    <row r="109" spans="1:10" ht="33.75">
      <c r="A109" s="101" t="str">
        <f>Criteria!$A108</f>
        <v>Real-time communication</v>
      </c>
      <c r="B109" s="103">
        <v>106</v>
      </c>
      <c r="C109" s="103" t="str">
        <f>Criteria!B108</f>
        <v>15.10</v>
      </c>
      <c r="D109" s="103" t="str">
        <f>Criteria!C108</f>
        <v>A</v>
      </c>
      <c r="E109" s="104" t="str">
        <f>Criteria!D108</f>
        <v>For each two-way voice communication application that has voice-based services, are these services usable without the need to listen or speak?</v>
      </c>
      <c r="F109" s="105" t="s">
        <v>2</v>
      </c>
      <c r="G109" s="106"/>
      <c r="H109" s="104"/>
      <c r="I109" s="107"/>
      <c r="J109" s="108"/>
    </row>
    <row r="110" spans="1:10" ht="33.75">
      <c r="A110" s="101" t="str">
        <f>Criteria!$A109</f>
        <v>Real-time communication</v>
      </c>
      <c r="B110" s="103">
        <v>107</v>
      </c>
      <c r="C110" s="103" t="str">
        <f>Criteria!B109</f>
        <v>15.11</v>
      </c>
      <c r="D110" s="103" t="str">
        <f>Criteria!C109</f>
        <v>AA</v>
      </c>
      <c r="E110" s="104" t="str">
        <f>Criteria!D109</f>
        <v>For each two-way voice communication application that has real-time video, is the quality of the video sufficient?</v>
      </c>
      <c r="F110" s="105" t="s">
        <v>2</v>
      </c>
    </row>
  </sheetData>
  <autoFilter ref="A3:M158" xr:uid="{00000000-0009-0000-0000-000013000000}"/>
  <mergeCells count="4">
    <mergeCell ref="A1:D1"/>
    <mergeCell ref="A2:D2"/>
    <mergeCell ref="E1:I1"/>
    <mergeCell ref="E2:I2"/>
  </mergeCells>
  <conditionalFormatting sqref="G4:G109">
    <cfRule type="cellIs" dxfId="62" priority="9" operator="equal">
      <formula>"D"</formula>
    </cfRule>
  </conditionalFormatting>
  <conditionalFormatting sqref="F4">
    <cfRule type="cellIs" dxfId="61" priority="5" operator="equal">
      <formula>"c"</formula>
    </cfRule>
    <cfRule type="cellIs" dxfId="60" priority="6" operator="equal">
      <formula>"nc"</formula>
    </cfRule>
    <cfRule type="cellIs" dxfId="59" priority="7" operator="equal">
      <formula>"na"</formula>
    </cfRule>
    <cfRule type="cellIs" dxfId="58" priority="8" operator="equal">
      <formula>"nt"</formula>
    </cfRule>
  </conditionalFormatting>
  <conditionalFormatting sqref="F5:F110">
    <cfRule type="cellIs" dxfId="57" priority="1" operator="equal">
      <formula>"c"</formula>
    </cfRule>
    <cfRule type="cellIs" dxfId="56" priority="2" operator="equal">
      <formula>"nc"</formula>
    </cfRule>
    <cfRule type="cellIs" dxfId="55" priority="3" operator="equal">
      <formula>"na"</formula>
    </cfRule>
    <cfRule type="cellIs" dxfId="54" priority="4" operator="equal">
      <formula>"nt"</formula>
    </cfRule>
  </conditionalFormatting>
  <pageMargins left="0.7" right="0.7" top="0.75" bottom="0.75" header="0.3" footer="0.3"/>
  <pageSetup paperSize="9" orientation="landscape" horizontalDpi="4294967293" verticalDpi="4294967293"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300-000000000000}">
          <x14:formula1>
            <xm:f>CalculationBase!$AH$7:$AH$10</xm:f>
          </x14:formula1>
          <xm:sqref>F4:F110</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110"/>
  <sheetViews>
    <sheetView zoomScale="115" zoomScaleNormal="115" workbookViewId="0">
      <selection activeCell="A3" sqref="A3:J3"/>
    </sheetView>
  </sheetViews>
  <sheetFormatPr defaultColWidth="8.5703125" defaultRowHeight="14.25"/>
  <cols>
    <col min="1" max="1" width="14.5703125" style="97" customWidth="1"/>
    <col min="2" max="2" width="5.42578125" style="110" hidden="1" customWidth="1"/>
    <col min="3" max="3" width="5.42578125" style="110" customWidth="1"/>
    <col min="4" max="4" width="4.42578125" style="110" customWidth="1"/>
    <col min="5" max="5" width="38.42578125" style="99" customWidth="1"/>
    <col min="6" max="7" width="5.42578125" style="99" customWidth="1"/>
    <col min="8" max="8" width="70.5703125" style="99" customWidth="1"/>
    <col min="9" max="9" width="36.42578125" style="99" customWidth="1"/>
    <col min="10" max="10" width="30.5703125" style="99" customWidth="1"/>
    <col min="11" max="11" width="8.5703125" style="99"/>
    <col min="12" max="16384" width="8.5703125" style="97"/>
  </cols>
  <sheetData>
    <row r="1" spans="1:11">
      <c r="A1" s="156" t="s">
        <v>289</v>
      </c>
      <c r="B1" s="156"/>
      <c r="C1" s="156"/>
      <c r="D1" s="156"/>
      <c r="E1" s="157" t="str">
        <f ca="1">IF(LOOKUP(J1,Sample!A10:A68,Sample!B10:B68)&lt;&gt;0,LOOKUP(J1,Sample!A10:A68,Sample!B10:B68),"-")</f>
        <v>E15</v>
      </c>
      <c r="F1" s="157"/>
      <c r="G1" s="157"/>
      <c r="H1" s="157"/>
      <c r="I1" s="157"/>
      <c r="J1" s="96" t="str">
        <f ca="1">IFERROR(RIGHT(CELL("nomfichier",$A$2),LEN(CELL("nomfichier",$A$2))-SEARCH("]",CELL("nomfichier",$A$2))), RIGHT(CELL("filename",$A$2),LEN(CELL("filename",$A$2))-SEARCH("]",CELL("filename",$A$2))))</f>
        <v>E15</v>
      </c>
      <c r="K1" s="97"/>
    </row>
    <row r="2" spans="1:11">
      <c r="A2" s="158" t="s">
        <v>290</v>
      </c>
      <c r="B2" s="158"/>
      <c r="C2" s="158"/>
      <c r="D2" s="158"/>
      <c r="E2" s="159" t="str">
        <f ca="1">IF(LOOKUP(J1,Sample!A10:A68,Sample!C10:C68)&lt;&gt;0,LOOKUP(J1,Sample!A10:A68,Sample!C10:C68),"-")</f>
        <v>-</v>
      </c>
      <c r="F2" s="159"/>
      <c r="G2" s="159"/>
      <c r="H2" s="159"/>
      <c r="I2" s="159"/>
      <c r="J2" s="98"/>
    </row>
    <row r="3" spans="1:11" s="102" customFormat="1" ht="33.75">
      <c r="A3" s="100" t="s">
        <v>148</v>
      </c>
      <c r="B3" s="100" t="s">
        <v>291</v>
      </c>
      <c r="C3" s="100" t="s">
        <v>149</v>
      </c>
      <c r="D3" s="100" t="s">
        <v>150</v>
      </c>
      <c r="E3" s="101" t="s">
        <v>151</v>
      </c>
      <c r="F3" s="100" t="s">
        <v>292</v>
      </c>
      <c r="G3" s="100" t="s">
        <v>293</v>
      </c>
      <c r="H3" s="101" t="s">
        <v>294</v>
      </c>
      <c r="I3" s="101" t="s">
        <v>295</v>
      </c>
      <c r="J3" s="101" t="s">
        <v>296</v>
      </c>
    </row>
    <row r="4" spans="1:11" s="99" customFormat="1" ht="22.5">
      <c r="A4" s="101" t="str">
        <f>Criteria!$A3</f>
        <v>Graphic elements</v>
      </c>
      <c r="B4" s="103">
        <v>1</v>
      </c>
      <c r="C4" s="103" t="str">
        <f>Criteria!B3</f>
        <v>1.1</v>
      </c>
      <c r="D4" s="103" t="str">
        <f>Criteria!C3</f>
        <v>A</v>
      </c>
      <c r="E4" s="104" t="str">
        <f>Criteria!D3</f>
        <v>Is every decorative graphic element ignored by assistive technologies?</v>
      </c>
      <c r="F4" s="105" t="s">
        <v>2</v>
      </c>
      <c r="G4" s="106"/>
      <c r="H4" s="104"/>
      <c r="I4" s="107"/>
      <c r="J4" s="111"/>
    </row>
    <row r="5" spans="1:11" s="99" customFormat="1" ht="33.75">
      <c r="A5" s="101" t="str">
        <f>Criteria!$A4</f>
        <v>Graphic elements</v>
      </c>
      <c r="B5" s="103">
        <v>2</v>
      </c>
      <c r="C5" s="103" t="str">
        <f>Criteria!B4</f>
        <v>1.2</v>
      </c>
      <c r="D5" s="103" t="str">
        <f>Criteria!C4</f>
        <v>A</v>
      </c>
      <c r="E5" s="104" t="str">
        <f>Criteria!D4</f>
        <v>Does each graphic element conveying information have an alternative accessible to assistive technologies?</v>
      </c>
      <c r="F5" s="105" t="s">
        <v>2</v>
      </c>
      <c r="G5" s="106"/>
      <c r="H5" s="104"/>
      <c r="I5" s="107"/>
      <c r="J5" s="108"/>
    </row>
    <row r="6" spans="1:11" s="99" customFormat="1" ht="33.75">
      <c r="A6" s="101" t="str">
        <f>Criteria!$A5</f>
        <v>Graphic elements</v>
      </c>
      <c r="B6" s="103">
        <v>3</v>
      </c>
      <c r="C6" s="103" t="str">
        <f>Criteria!B5</f>
        <v>1.3</v>
      </c>
      <c r="D6" s="103" t="str">
        <f>Criteria!C5</f>
        <v>A</v>
      </c>
      <c r="E6" s="104" t="str">
        <f>Criteria!D5</f>
        <v>For each graphic element conveying information, is the alternative accessible to assistive technologies relevant (excluding special cases)?</v>
      </c>
      <c r="F6" s="105" t="s">
        <v>2</v>
      </c>
      <c r="G6" s="106"/>
      <c r="H6" s="104"/>
      <c r="I6" s="107"/>
      <c r="J6" s="108"/>
    </row>
    <row r="7" spans="1:11" ht="45">
      <c r="A7" s="101" t="str">
        <f>Criteria!$A6</f>
        <v>Graphic elements</v>
      </c>
      <c r="B7" s="103">
        <v>4</v>
      </c>
      <c r="C7" s="103" t="str">
        <f>Criteria!B6</f>
        <v>1.4</v>
      </c>
      <c r="D7" s="103" t="str">
        <f>Criteria!C6</f>
        <v>A</v>
      </c>
      <c r="E7" s="104" t="str">
        <f>Criteria!D6</f>
        <v>For each graphic element used as a CAPTCHA or as a test graphic element, does the alternative rendered by assistive technologies make it possible to identify the nature and function of the graphic element?</v>
      </c>
      <c r="F7" s="105" t="s">
        <v>2</v>
      </c>
      <c r="G7" s="106"/>
      <c r="H7" s="104"/>
      <c r="I7" s="107"/>
      <c r="J7" s="108"/>
    </row>
    <row r="8" spans="1:11" ht="22.5">
      <c r="A8" s="101" t="str">
        <f>Criteria!$A7</f>
        <v>Graphic elements</v>
      </c>
      <c r="B8" s="103">
        <v>5</v>
      </c>
      <c r="C8" s="103" t="str">
        <f>Criteria!B7</f>
        <v>1.5</v>
      </c>
      <c r="D8" s="103" t="str">
        <f>Criteria!C7</f>
        <v>A</v>
      </c>
      <c r="E8" s="104" t="str">
        <f>Criteria!D7</f>
        <v>Does each graphic element used as a CAPTCHA have an alternative?</v>
      </c>
      <c r="F8" s="105" t="s">
        <v>2</v>
      </c>
      <c r="G8" s="106"/>
      <c r="H8" s="104"/>
      <c r="I8" s="107"/>
      <c r="J8" s="108"/>
    </row>
    <row r="9" spans="1:11" ht="22.5">
      <c r="A9" s="101" t="str">
        <f>Criteria!$A8</f>
        <v>Graphic elements</v>
      </c>
      <c r="B9" s="103">
        <v>6</v>
      </c>
      <c r="C9" s="103" t="str">
        <f>Criteria!B8</f>
        <v>1.6</v>
      </c>
      <c r="D9" s="103" t="str">
        <f>Criteria!C8</f>
        <v>A</v>
      </c>
      <c r="E9" s="104" t="str">
        <f>Criteria!D8</f>
        <v>Does each graphic element conveying information have, where necessary, a detailed description?</v>
      </c>
      <c r="F9" s="105" t="s">
        <v>2</v>
      </c>
      <c r="G9" s="106"/>
      <c r="H9" s="104"/>
      <c r="I9" s="107"/>
      <c r="J9" s="108"/>
    </row>
    <row r="10" spans="1:11" ht="22.5">
      <c r="A10" s="101" t="str">
        <f>Criteria!$A9</f>
        <v>Graphic elements</v>
      </c>
      <c r="B10" s="103">
        <v>7</v>
      </c>
      <c r="C10" s="103" t="str">
        <f>Criteria!B9</f>
        <v>1.7</v>
      </c>
      <c r="D10" s="103" t="str">
        <f>Criteria!C9</f>
        <v>A</v>
      </c>
      <c r="E10" s="104" t="str">
        <f>Criteria!D9</f>
        <v>For each graphic element conveying information with a detailed description, is this description relevant?</v>
      </c>
      <c r="F10" s="105" t="s">
        <v>2</v>
      </c>
      <c r="G10" s="106"/>
      <c r="H10" s="104"/>
      <c r="I10" s="107"/>
      <c r="J10" s="108"/>
    </row>
    <row r="11" spans="1:11" ht="45">
      <c r="A11" s="101" t="str">
        <f>Criteria!$A10</f>
        <v>Graphic elements</v>
      </c>
      <c r="B11" s="103">
        <v>8</v>
      </c>
      <c r="C11" s="103" t="str">
        <f>Criteria!B10</f>
        <v>1.8</v>
      </c>
      <c r="D11" s="103" t="str">
        <f>Criteria!C10</f>
        <v>AA</v>
      </c>
      <c r="E11" s="104" t="str">
        <f>Criteria!D10</f>
        <v>Each text graphic element conveying information, in the absence of a replacement mechanism, must, if possible, be replaced by styled text. Is this rule respected (excluding special cases)?</v>
      </c>
      <c r="F11" s="105" t="s">
        <v>2</v>
      </c>
      <c r="G11" s="106"/>
      <c r="H11" s="104"/>
      <c r="I11" s="107"/>
      <c r="J11" s="108"/>
    </row>
    <row r="12" spans="1:11" ht="22.5">
      <c r="A12" s="101" t="str">
        <f>Criteria!$A11</f>
        <v>Graphic elements</v>
      </c>
      <c r="B12" s="103">
        <v>9</v>
      </c>
      <c r="C12" s="103" t="str">
        <f>Criteria!B11</f>
        <v>1.9</v>
      </c>
      <c r="D12" s="103" t="str">
        <f>Criteria!C11</f>
        <v>AA</v>
      </c>
      <c r="E12" s="104" t="str">
        <f>Criteria!D11</f>
        <v>Is each graphic element with legend correctly rendered by assistive technologies?</v>
      </c>
      <c r="F12" s="105" t="s">
        <v>2</v>
      </c>
      <c r="G12" s="106"/>
      <c r="H12" s="104"/>
      <c r="I12" s="107"/>
      <c r="J12" s="108"/>
    </row>
    <row r="13" spans="1:11" ht="22.5">
      <c r="A13" s="101" t="str">
        <f>Criteria!$A12</f>
        <v>Colours</v>
      </c>
      <c r="B13" s="103">
        <v>10</v>
      </c>
      <c r="C13" s="103" t="str">
        <f>Criteria!B12</f>
        <v>2.1</v>
      </c>
      <c r="D13" s="103" t="str">
        <f>Criteria!C12</f>
        <v>A</v>
      </c>
      <c r="E13" s="104" t="str">
        <f>Criteria!D12</f>
        <v>On each screen, information must not be provided by colour alone. Is this rule respected?</v>
      </c>
      <c r="F13" s="105" t="s">
        <v>2</v>
      </c>
      <c r="G13" s="106"/>
      <c r="H13" s="104"/>
      <c r="I13" s="107"/>
      <c r="J13" s="108"/>
    </row>
    <row r="14" spans="1:11" ht="33.75">
      <c r="A14" s="101" t="str">
        <f>Criteria!$A13</f>
        <v>Colours</v>
      </c>
      <c r="B14" s="103">
        <v>11</v>
      </c>
      <c r="C14" s="103" t="str">
        <f>Criteria!B13</f>
        <v>2.2</v>
      </c>
      <c r="D14" s="103" t="str">
        <f>Criteria!C13</f>
        <v>AA</v>
      </c>
      <c r="E14" s="104" t="str">
        <f>Criteria!D13</f>
        <v>On each screen, is the contrast between the colour of the text and the colour of its background sufficiently high (excluding special cases)?</v>
      </c>
      <c r="F14" s="105" t="s">
        <v>2</v>
      </c>
      <c r="G14" s="106"/>
      <c r="H14" s="104"/>
      <c r="I14" s="107"/>
      <c r="J14" s="108"/>
    </row>
    <row r="15" spans="1:11" ht="45">
      <c r="A15" s="101" t="str">
        <f>Criteria!$A14</f>
        <v>Colours</v>
      </c>
      <c r="B15" s="103">
        <v>12</v>
      </c>
      <c r="C15" s="103" t="str">
        <f>Criteria!B14</f>
        <v>2.3</v>
      </c>
      <c r="D15" s="103" t="str">
        <f>Criteria!C14</f>
        <v>AA</v>
      </c>
      <c r="E15" s="104" t="str">
        <f>Criteria!D14</f>
        <v>On each screen, are the colours used in the user interface components and the graphic elements conveying information sufficiently contrasted (excluding special cases)?</v>
      </c>
      <c r="F15" s="105" t="s">
        <v>2</v>
      </c>
      <c r="G15" s="106"/>
      <c r="H15" s="104"/>
      <c r="I15" s="107"/>
      <c r="J15" s="108"/>
    </row>
    <row r="16" spans="1:11" ht="33.75">
      <c r="A16" s="101" t="str">
        <f>Criteria!$A15</f>
        <v>Colours</v>
      </c>
      <c r="B16" s="103">
        <v>13</v>
      </c>
      <c r="C16" s="103" t="str">
        <f>Criteria!B15</f>
        <v>2.4</v>
      </c>
      <c r="D16" s="103" t="str">
        <f>Criteria!C15</f>
        <v>AA</v>
      </c>
      <c r="E16" s="104" t="str">
        <f>Criteria!D15</f>
        <v>Is the contrast ratio of each replacement mechanism for displaying a correct contrast ratio sufficiently high?</v>
      </c>
      <c r="F16" s="105" t="s">
        <v>2</v>
      </c>
      <c r="G16" s="106"/>
      <c r="H16" s="104"/>
      <c r="I16" s="107"/>
      <c r="J16" s="108"/>
    </row>
    <row r="17" spans="1:10" ht="33.75">
      <c r="A17" s="101" t="str">
        <f>Criteria!$A16</f>
        <v>Multimedia</v>
      </c>
      <c r="B17" s="103">
        <v>14</v>
      </c>
      <c r="C17" s="103" t="str">
        <f>Criteria!B16</f>
        <v>3.1</v>
      </c>
      <c r="D17" s="103" t="str">
        <f>Criteria!C16</f>
        <v>A</v>
      </c>
      <c r="E17" s="104" t="str">
        <f>Criteria!D16</f>
        <v>Does each pre-recorded audio-only time-based media have, where appropriate, a clearly identifiable adjacent transcript (excluding special cases)?</v>
      </c>
      <c r="F17" s="105" t="s">
        <v>2</v>
      </c>
      <c r="G17" s="106"/>
      <c r="H17" s="104"/>
      <c r="I17" s="107"/>
      <c r="J17" s="108"/>
    </row>
    <row r="18" spans="1:10" ht="33.75">
      <c r="A18" s="101" t="str">
        <f>Criteria!$A17</f>
        <v>Multimedia</v>
      </c>
      <c r="B18" s="103">
        <v>15</v>
      </c>
      <c r="C18" s="103" t="str">
        <f>Criteria!B17</f>
        <v>3.2</v>
      </c>
      <c r="D18" s="103" t="str">
        <f>Criteria!C17</f>
        <v>A</v>
      </c>
      <c r="E18" s="104" t="str">
        <f>Criteria!D17</f>
        <v>For each pre-recorded audio-only time-based media with a transcript, is this transcript relevant (excluding special cases)?</v>
      </c>
      <c r="F18" s="105" t="s">
        <v>2</v>
      </c>
      <c r="G18" s="106"/>
      <c r="H18" s="104"/>
      <c r="I18" s="107"/>
      <c r="J18" s="108"/>
    </row>
    <row r="19" spans="1:10" ht="33.75">
      <c r="A19" s="101" t="str">
        <f>Criteria!$A18</f>
        <v>Multimedia</v>
      </c>
      <c r="B19" s="103">
        <v>16</v>
      </c>
      <c r="C19" s="103" t="str">
        <f>Criteria!B18</f>
        <v>3.3</v>
      </c>
      <c r="D19" s="103" t="str">
        <f>Criteria!C18</f>
        <v>A</v>
      </c>
      <c r="E19" s="104" t="str">
        <f>Criteria!D18</f>
        <v>Does each pre-recorded video-only time-based media have, if necessary, an alternative (excluding special cases)?</v>
      </c>
      <c r="F19" s="105" t="s">
        <v>2</v>
      </c>
      <c r="G19" s="106"/>
      <c r="H19" s="104"/>
      <c r="I19" s="107"/>
      <c r="J19" s="108"/>
    </row>
    <row r="20" spans="1:10" ht="33.75">
      <c r="A20" s="101" t="str">
        <f>Criteria!$A19</f>
        <v>Multimedia</v>
      </c>
      <c r="B20" s="103">
        <v>17</v>
      </c>
      <c r="C20" s="103" t="str">
        <f>Criteria!B19</f>
        <v>3.4</v>
      </c>
      <c r="D20" s="103" t="str">
        <f>Criteria!C19</f>
        <v>A</v>
      </c>
      <c r="E20" s="104" t="str">
        <f>Criteria!D19</f>
        <v>For each pre-recorded video-only time-based media with an alternative, is the alternative relevant (excluding special cases)?</v>
      </c>
      <c r="F20" s="105" t="s">
        <v>2</v>
      </c>
      <c r="G20" s="106"/>
      <c r="H20" s="104"/>
      <c r="I20" s="107"/>
      <c r="J20" s="108"/>
    </row>
    <row r="21" spans="1:10" ht="33.75">
      <c r="A21" s="101" t="str">
        <f>Criteria!$A20</f>
        <v>Multimedia</v>
      </c>
      <c r="B21" s="103">
        <v>18</v>
      </c>
      <c r="C21" s="103" t="str">
        <f>Criteria!B20</f>
        <v>3.5</v>
      </c>
      <c r="D21" s="103" t="str">
        <f>Criteria!C20</f>
        <v>A</v>
      </c>
      <c r="E21" s="104" t="str">
        <f>Criteria!D20</f>
        <v>Does each pre-recorded synchronised time-based media have, if necessary, an alternative (excluding special cases)?</v>
      </c>
      <c r="F21" s="105" t="s">
        <v>2</v>
      </c>
      <c r="G21" s="106"/>
      <c r="H21" s="104"/>
      <c r="I21" s="107"/>
      <c r="J21" s="108"/>
    </row>
    <row r="22" spans="1:10" ht="33.75">
      <c r="A22" s="101" t="str">
        <f>Criteria!$A21</f>
        <v>Multimedia</v>
      </c>
      <c r="B22" s="103">
        <v>19</v>
      </c>
      <c r="C22" s="103" t="str">
        <f>Criteria!B21</f>
        <v>3.6</v>
      </c>
      <c r="D22" s="103" t="str">
        <f>Criteria!C21</f>
        <v>A</v>
      </c>
      <c r="E22" s="104" t="str">
        <f>Criteria!D21</f>
        <v>For each pre-recorded synchronised time-based media with an alternative, is the alternative relevant (excluding special cases)?</v>
      </c>
      <c r="F22" s="105" t="s">
        <v>2</v>
      </c>
      <c r="G22" s="106"/>
      <c r="H22" s="104"/>
      <c r="I22" s="107"/>
      <c r="J22" s="108"/>
    </row>
    <row r="23" spans="1:10" ht="33.75">
      <c r="A23" s="101" t="str">
        <f>Criteria!$A22</f>
        <v>Multimedia</v>
      </c>
      <c r="B23" s="103">
        <v>20</v>
      </c>
      <c r="C23" s="103" t="str">
        <f>Criteria!B22</f>
        <v>3.7</v>
      </c>
      <c r="D23" s="103" t="str">
        <f>Criteria!C22</f>
        <v>A</v>
      </c>
      <c r="E23" s="104" t="str">
        <f>Criteria!D22</f>
        <v>Does each pre-recorded synchronised time-based media have, where appropriate, synchronised captions (excluding special cases)?</v>
      </c>
      <c r="F23" s="105" t="s">
        <v>2</v>
      </c>
      <c r="G23" s="106"/>
      <c r="H23" s="104"/>
      <c r="I23" s="107"/>
      <c r="J23" s="108"/>
    </row>
    <row r="24" spans="1:10" ht="33.75">
      <c r="A24" s="101" t="str">
        <f>Criteria!$A23</f>
        <v>Multimedia</v>
      </c>
      <c r="B24" s="103">
        <v>21</v>
      </c>
      <c r="C24" s="103" t="str">
        <f>Criteria!B23</f>
        <v>3.8</v>
      </c>
      <c r="D24" s="103" t="str">
        <f>Criteria!C23</f>
        <v>A</v>
      </c>
      <c r="E24" s="104" t="str">
        <f>Criteria!D23</f>
        <v>For each pre-recorded synchronised time-based media with synchronised captions, are these relevant?</v>
      </c>
      <c r="F24" s="105" t="s">
        <v>2</v>
      </c>
      <c r="G24" s="106"/>
      <c r="H24" s="104"/>
      <c r="I24" s="107"/>
      <c r="J24" s="108"/>
    </row>
    <row r="25" spans="1:10" ht="45">
      <c r="A25" s="101" t="str">
        <f>Criteria!$A24</f>
        <v>Multimedia</v>
      </c>
      <c r="B25" s="103">
        <v>22</v>
      </c>
      <c r="C25" s="103" t="str">
        <f>Criteria!B24</f>
        <v>3.9</v>
      </c>
      <c r="D25" s="103" t="str">
        <f>Criteria!C24</f>
        <v>AA</v>
      </c>
      <c r="E25" s="104" t="str">
        <f>Criteria!D24</f>
        <v>Does each pre-recorded time-based media (video only or synchronised) have, where appropriate, a synchronised audio description (excluding special cases)?</v>
      </c>
      <c r="F25" s="105" t="s">
        <v>2</v>
      </c>
      <c r="G25" s="106"/>
      <c r="H25" s="104"/>
      <c r="I25" s="107"/>
      <c r="J25" s="108"/>
    </row>
    <row r="26" spans="1:10" ht="33.75">
      <c r="A26" s="101" t="str">
        <f>Criteria!$A25</f>
        <v>Multimedia</v>
      </c>
      <c r="B26" s="103">
        <v>23</v>
      </c>
      <c r="C26" s="103" t="str">
        <f>Criteria!B25</f>
        <v>3.10</v>
      </c>
      <c r="D26" s="103" t="str">
        <f>Criteria!C25</f>
        <v>AA</v>
      </c>
      <c r="E26" s="104" t="str">
        <f>Criteria!D25</f>
        <v>For each pre-recorded video-only or synchronised time-based media with a synchronised audio description, is the description relevant?</v>
      </c>
      <c r="F26" s="105" t="s">
        <v>2</v>
      </c>
      <c r="G26" s="106"/>
      <c r="H26" s="104"/>
      <c r="I26" s="107"/>
      <c r="J26" s="108"/>
    </row>
    <row r="27" spans="1:10" ht="33.75">
      <c r="A27" s="101" t="str">
        <f>Criteria!$A26</f>
        <v>Multimedia</v>
      </c>
      <c r="B27" s="103">
        <v>24</v>
      </c>
      <c r="C27" s="103" t="str">
        <f>Criteria!B26</f>
        <v>3.11</v>
      </c>
      <c r="D27" s="103" t="str">
        <f>Criteria!C26</f>
        <v>A</v>
      </c>
      <c r="E27" s="104" t="str">
        <f>Criteria!D26</f>
        <v>For each pre-recorded time-based media, does the adjacent text content clearly identify the time-based media (excluding special cases)?</v>
      </c>
      <c r="F27" s="105" t="s">
        <v>2</v>
      </c>
      <c r="G27" s="106"/>
      <c r="H27" s="104"/>
      <c r="I27" s="107"/>
      <c r="J27" s="108"/>
    </row>
    <row r="28" spans="1:10" ht="22.5">
      <c r="A28" s="101" t="str">
        <f>Criteria!$A27</f>
        <v>Multimedia</v>
      </c>
      <c r="B28" s="103">
        <v>25</v>
      </c>
      <c r="C28" s="103" t="str">
        <f>Criteria!B27</f>
        <v>3.12</v>
      </c>
      <c r="D28" s="103" t="str">
        <f>Criteria!C27</f>
        <v>A</v>
      </c>
      <c r="E28" s="104" t="str">
        <f>Criteria!D27</f>
        <v>Is each automatically triggered sound sequence controllable by the user?</v>
      </c>
      <c r="F28" s="105" t="s">
        <v>2</v>
      </c>
      <c r="G28" s="106"/>
      <c r="H28" s="104"/>
      <c r="I28" s="107"/>
      <c r="J28" s="108"/>
    </row>
    <row r="29" spans="1:10" ht="22.5">
      <c r="A29" s="101" t="str">
        <f>Criteria!$A28</f>
        <v>Multimedia</v>
      </c>
      <c r="B29" s="103">
        <v>26</v>
      </c>
      <c r="C29" s="103" t="str">
        <f>Criteria!B28</f>
        <v>3.13</v>
      </c>
      <c r="D29" s="103" t="str">
        <f>Criteria!C28</f>
        <v>A</v>
      </c>
      <c r="E29" s="104" t="str">
        <f>Criteria!D28</f>
        <v>Does each time-based media have, where necessary, the viewing control features?</v>
      </c>
      <c r="F29" s="105" t="s">
        <v>2</v>
      </c>
      <c r="G29" s="106"/>
      <c r="H29" s="104"/>
      <c r="I29" s="107"/>
      <c r="J29" s="108"/>
    </row>
    <row r="30" spans="1:10" ht="33.75">
      <c r="A30" s="101" t="str">
        <f>Criteria!$A29</f>
        <v>Multimedia</v>
      </c>
      <c r="B30" s="103">
        <v>27</v>
      </c>
      <c r="C30" s="103" t="str">
        <f>Criteria!B29</f>
        <v>3.14</v>
      </c>
      <c r="D30" s="103" t="str">
        <f>Criteria!C29</f>
        <v>AA</v>
      </c>
      <c r="E30" s="104" t="str">
        <f>Criteria!D29</f>
        <v>For each time-based media, are alternative control features presented at the same level as other primary control features?</v>
      </c>
      <c r="F30" s="105" t="s">
        <v>2</v>
      </c>
      <c r="G30" s="106"/>
      <c r="H30" s="104"/>
      <c r="I30" s="107"/>
      <c r="J30" s="108"/>
    </row>
    <row r="31" spans="1:10" ht="45">
      <c r="A31" s="101" t="str">
        <f>Criteria!$A30</f>
        <v>Multimedia</v>
      </c>
      <c r="B31" s="103">
        <v>28</v>
      </c>
      <c r="C31" s="103" t="str">
        <f>Criteria!B30</f>
        <v>3.15</v>
      </c>
      <c r="D31" s="103" t="str">
        <f>Criteria!C30</f>
        <v>AA</v>
      </c>
      <c r="E31" s="104" t="str">
        <f>Criteria!D30</f>
        <v>For each feature that transmits, converts or records pre-recorded synchronised time-based media that has a captions track, at the end of the process, are the captions correctly preserved?</v>
      </c>
      <c r="F31" s="105" t="s">
        <v>2</v>
      </c>
      <c r="G31" s="106"/>
      <c r="H31" s="104"/>
      <c r="I31" s="107"/>
      <c r="J31" s="108"/>
    </row>
    <row r="32" spans="1:10" ht="56.25">
      <c r="A32" s="101" t="str">
        <f>Criteria!$A31</f>
        <v>Multimedia</v>
      </c>
      <c r="B32" s="103">
        <v>29</v>
      </c>
      <c r="C32" s="103" t="str">
        <f>Criteria!B31</f>
        <v>3.16</v>
      </c>
      <c r="D32" s="103" t="str">
        <f>Criteria!C31</f>
        <v>AA</v>
      </c>
      <c r="E32" s="104" t="str">
        <f>Criteria!D31</f>
        <v>For each feature that transmits, converts or records a time-based media pre-recorded with a synchronised audio description, at the end of the process, is the audio description correctly preserved?</v>
      </c>
      <c r="F32" s="105" t="s">
        <v>2</v>
      </c>
      <c r="G32" s="106"/>
      <c r="H32" s="104"/>
      <c r="I32" s="107"/>
      <c r="J32" s="108"/>
    </row>
    <row r="33" spans="1:10" ht="33.75">
      <c r="A33" s="101" t="str">
        <f>Criteria!$A32</f>
        <v>Multimedia</v>
      </c>
      <c r="B33" s="103">
        <v>30</v>
      </c>
      <c r="C33" s="103" t="str">
        <f>Criteria!B32</f>
        <v>3.17</v>
      </c>
      <c r="D33" s="103" t="str">
        <f>Criteria!C32</f>
        <v>AA</v>
      </c>
      <c r="E33" s="104" t="str">
        <f>Criteria!D32</f>
        <v>For each pre-recorded time-based media, is the presentation of captions controllable by the user (excluding special cases)?</v>
      </c>
      <c r="F33" s="105" t="s">
        <v>2</v>
      </c>
      <c r="G33" s="106"/>
      <c r="H33" s="104"/>
      <c r="I33" s="107"/>
      <c r="J33" s="108"/>
    </row>
    <row r="34" spans="1:10" ht="33.75">
      <c r="A34" s="101" t="str">
        <f>Criteria!$A33</f>
        <v>Multimedia</v>
      </c>
      <c r="B34" s="103">
        <v>31</v>
      </c>
      <c r="C34" s="103" t="str">
        <f>Criteria!B33</f>
        <v>3.18</v>
      </c>
      <c r="D34" s="103" t="str">
        <f>Criteria!C33</f>
        <v>AA</v>
      </c>
      <c r="E34" s="104" t="str">
        <f>Criteria!D33</f>
        <v>For each pre-recorded synchronised time-based media that has synchronised subtitles, can these be, if necessary, vocalised (excluding special cases)?</v>
      </c>
      <c r="F34" s="105" t="s">
        <v>2</v>
      </c>
      <c r="G34" s="106"/>
      <c r="H34" s="104"/>
      <c r="I34" s="107"/>
      <c r="J34" s="108"/>
    </row>
    <row r="35" spans="1:10">
      <c r="A35" s="101" t="str">
        <f>Criteria!$A34</f>
        <v>Tables</v>
      </c>
      <c r="B35" s="103">
        <v>32</v>
      </c>
      <c r="C35" s="103" t="str">
        <f>Criteria!B34</f>
        <v>4.1</v>
      </c>
      <c r="D35" s="103" t="str">
        <f>Criteria!C34</f>
        <v>A</v>
      </c>
      <c r="E35" s="104" t="str">
        <f>Criteria!D34</f>
        <v>Does each complex data table have a summary?</v>
      </c>
      <c r="F35" s="105" t="s">
        <v>2</v>
      </c>
      <c r="G35" s="106"/>
      <c r="H35" s="104"/>
      <c r="I35" s="107"/>
      <c r="J35" s="108"/>
    </row>
    <row r="36" spans="1:10" ht="22.5">
      <c r="A36" s="101" t="str">
        <f>Criteria!$A35</f>
        <v>Tables</v>
      </c>
      <c r="B36" s="103">
        <v>33</v>
      </c>
      <c r="C36" s="103" t="str">
        <f>Criteria!B35</f>
        <v>4.2</v>
      </c>
      <c r="D36" s="103" t="str">
        <f>Criteria!C35</f>
        <v>A</v>
      </c>
      <c r="E36" s="104" t="str">
        <f>Criteria!D35</f>
        <v>For each complex data table with a summary, is the summary relevant?</v>
      </c>
      <c r="F36" s="105" t="s">
        <v>2</v>
      </c>
      <c r="G36" s="106"/>
      <c r="H36" s="104"/>
      <c r="I36" s="107"/>
      <c r="J36" s="108"/>
    </row>
    <row r="37" spans="1:10">
      <c r="A37" s="101" t="str">
        <f>Criteria!$A36</f>
        <v>Tables</v>
      </c>
      <c r="B37" s="103">
        <v>34</v>
      </c>
      <c r="C37" s="103" t="str">
        <f>Criteria!B36</f>
        <v>4.3</v>
      </c>
      <c r="D37" s="103" t="str">
        <f>Criteria!C36</f>
        <v>A</v>
      </c>
      <c r="E37" s="104" t="str">
        <f>Criteria!D36</f>
        <v>Does each data table have a title?</v>
      </c>
      <c r="F37" s="105" t="s">
        <v>2</v>
      </c>
      <c r="G37" s="106"/>
      <c r="H37" s="104"/>
      <c r="I37" s="107"/>
      <c r="J37" s="108"/>
    </row>
    <row r="38" spans="1:10">
      <c r="A38" s="101" t="str">
        <f>Criteria!$A37</f>
        <v>Tables</v>
      </c>
      <c r="B38" s="103">
        <v>35</v>
      </c>
      <c r="C38" s="103" t="str">
        <f>Criteria!B37</f>
        <v>4.4</v>
      </c>
      <c r="D38" s="103" t="str">
        <f>Criteria!C37</f>
        <v>A</v>
      </c>
      <c r="E38" s="104" t="str">
        <f>Criteria!D37</f>
        <v>For each data table with a title, is the title relevant?</v>
      </c>
      <c r="F38" s="105" t="s">
        <v>2</v>
      </c>
      <c r="G38" s="106"/>
      <c r="H38" s="104"/>
      <c r="I38" s="107"/>
      <c r="J38" s="108"/>
    </row>
    <row r="39" spans="1:10" ht="22.5">
      <c r="A39" s="101" t="str">
        <f>Criteria!$A38</f>
        <v>Tables</v>
      </c>
      <c r="B39" s="103">
        <v>36</v>
      </c>
      <c r="C39" s="103" t="str">
        <f>Criteria!B38</f>
        <v>4.5</v>
      </c>
      <c r="D39" s="103" t="str">
        <f>Criteria!C38</f>
        <v>A</v>
      </c>
      <c r="E39" s="104" t="str">
        <f>Criteria!D38</f>
        <v>For each data table, are the row and column headings correctly linked to the data cells?</v>
      </c>
      <c r="F39" s="105" t="s">
        <v>2</v>
      </c>
      <c r="G39" s="106"/>
      <c r="H39" s="104"/>
      <c r="I39" s="107"/>
      <c r="J39" s="108"/>
    </row>
    <row r="40" spans="1:10" ht="33.75">
      <c r="A40" s="101" t="str">
        <f>Criteria!$A39</f>
        <v>Interactive components</v>
      </c>
      <c r="B40" s="103">
        <v>37</v>
      </c>
      <c r="C40" s="103" t="str">
        <f>Criteria!B39</f>
        <v>5.1</v>
      </c>
      <c r="D40" s="103" t="str">
        <f>Criteria!C39</f>
        <v>A</v>
      </c>
      <c r="E40" s="104" t="str">
        <f>Criteria!D39</f>
        <v>Is each user interface component, if necessary, compatible with assistive technologies (excluding special cases)?</v>
      </c>
      <c r="F40" s="105" t="s">
        <v>2</v>
      </c>
      <c r="G40" s="106"/>
      <c r="H40" s="104"/>
      <c r="I40" s="107"/>
      <c r="J40" s="108"/>
    </row>
    <row r="41" spans="1:10" ht="56.25" customHeight="1">
      <c r="A41" s="101" t="str">
        <f>Criteria!$A40</f>
        <v>Interactive components</v>
      </c>
      <c r="B41" s="103">
        <v>38</v>
      </c>
      <c r="C41" s="103" t="str">
        <f>Criteria!B40</f>
        <v>5.2</v>
      </c>
      <c r="D41" s="103" t="str">
        <f>Criteria!C40</f>
        <v>A</v>
      </c>
      <c r="E41" s="104" t="str">
        <f>Criteria!D40</f>
        <v>Is every user interface component accessible and operable by keyboard and any pointing device (excluding special cases)?</v>
      </c>
      <c r="F41" s="105" t="s">
        <v>2</v>
      </c>
      <c r="G41" s="106"/>
      <c r="H41" s="104"/>
      <c r="I41" s="107"/>
      <c r="J41" s="108"/>
    </row>
    <row r="42" spans="1:10" ht="22.5">
      <c r="A42" s="101" t="str">
        <f>Criteria!$A41</f>
        <v>Interactive components</v>
      </c>
      <c r="B42" s="103">
        <v>39</v>
      </c>
      <c r="C42" s="103" t="str">
        <f>Criteria!B41</f>
        <v>5.3</v>
      </c>
      <c r="D42" s="103" t="str">
        <f>Criteria!C41</f>
        <v>A</v>
      </c>
      <c r="E42" s="104" t="str">
        <f>Criteria!D41</f>
        <v>Does each context change meet one of these conditions?</v>
      </c>
      <c r="F42" s="105" t="s">
        <v>2</v>
      </c>
      <c r="G42" s="106"/>
      <c r="H42" s="104"/>
      <c r="I42" s="107"/>
      <c r="J42" s="108"/>
    </row>
    <row r="43" spans="1:10" ht="22.5">
      <c r="A43" s="101" t="str">
        <f>Criteria!$A42</f>
        <v>Interactive components</v>
      </c>
      <c r="B43" s="103">
        <v>40</v>
      </c>
      <c r="C43" s="103" t="str">
        <f>Criteria!B42</f>
        <v>5.4</v>
      </c>
      <c r="D43" s="103" t="str">
        <f>Criteria!C42</f>
        <v>AA</v>
      </c>
      <c r="E43" s="104" t="str">
        <f>Criteria!D42</f>
        <v>On each screen, are the status messages correctly rendered by assistive technologies?</v>
      </c>
      <c r="F43" s="105" t="s">
        <v>2</v>
      </c>
      <c r="G43" s="106"/>
      <c r="H43" s="104"/>
      <c r="I43" s="109"/>
      <c r="J43" s="108"/>
    </row>
    <row r="44" spans="1:10" ht="22.5">
      <c r="A44" s="101" t="str">
        <f>Criteria!$A43</f>
        <v>Interactive components</v>
      </c>
      <c r="B44" s="103">
        <v>41</v>
      </c>
      <c r="C44" s="103" t="str">
        <f>Criteria!B43</f>
        <v>5.5</v>
      </c>
      <c r="D44" s="103" t="str">
        <f>Criteria!C43</f>
        <v>A</v>
      </c>
      <c r="E44" s="104" t="str">
        <f>Criteria!D43</f>
        <v>Is each state of a toggle control presented to the user perceptible?</v>
      </c>
      <c r="F44" s="105" t="s">
        <v>2</v>
      </c>
      <c r="G44" s="106"/>
      <c r="H44" s="104"/>
      <c r="I44" s="107"/>
      <c r="J44" s="108"/>
    </row>
    <row r="45" spans="1:10" ht="22.5">
      <c r="A45" s="101" t="str">
        <f>Criteria!$A44</f>
        <v>Mandatory elements</v>
      </c>
      <c r="B45" s="103">
        <v>42</v>
      </c>
      <c r="C45" s="103" t="str">
        <f>Criteria!B44</f>
        <v>6.1</v>
      </c>
      <c r="D45" s="103" t="str">
        <f>Criteria!C44</f>
        <v>A</v>
      </c>
      <c r="E45" s="104" t="str">
        <f>Criteria!D44</f>
        <v>On each screen, are texts rendered by assistive technologies in the main language of the screen?</v>
      </c>
      <c r="F45" s="105" t="s">
        <v>2</v>
      </c>
      <c r="G45" s="106"/>
      <c r="H45" s="104"/>
      <c r="I45" s="107"/>
      <c r="J45" s="108"/>
    </row>
    <row r="46" spans="1:10" ht="33.75">
      <c r="A46" s="101" t="str">
        <f>Criteria!$A45</f>
        <v>Mandatory elements</v>
      </c>
      <c r="B46" s="103">
        <v>43</v>
      </c>
      <c r="C46" s="103" t="str">
        <f>Criteria!B45</f>
        <v>6.2</v>
      </c>
      <c r="D46" s="103" t="str">
        <f>Criteria!C45</f>
        <v>A</v>
      </c>
      <c r="E46" s="104" t="str">
        <f>Criteria!D45</f>
        <v>On each screen, interface elements must not be used only for layout purposes. Is this rule respected?</v>
      </c>
      <c r="F46" s="105" t="s">
        <v>2</v>
      </c>
      <c r="G46" s="106"/>
      <c r="H46" s="104"/>
      <c r="I46" s="107"/>
      <c r="J46" s="108"/>
    </row>
    <row r="47" spans="1:10" ht="22.5">
      <c r="A47" s="101" t="str">
        <f>Criteria!$A46</f>
        <v>Information structure</v>
      </c>
      <c r="B47" s="103">
        <v>44</v>
      </c>
      <c r="C47" s="103" t="str">
        <f>Criteria!B46</f>
        <v>7.1</v>
      </c>
      <c r="D47" s="103" t="str">
        <f>Criteria!C46</f>
        <v>A</v>
      </c>
      <c r="E47" s="104" t="str">
        <f>Criteria!D46</f>
        <v>On each screen, is the information structured by the appropriate use of headings?</v>
      </c>
      <c r="F47" s="105" t="s">
        <v>2</v>
      </c>
      <c r="G47" s="106"/>
      <c r="H47" s="104"/>
      <c r="I47" s="107"/>
      <c r="J47" s="108"/>
    </row>
    <row r="48" spans="1:10" ht="22.5">
      <c r="A48" s="101" t="str">
        <f>Criteria!$A47</f>
        <v>Information structure</v>
      </c>
      <c r="B48" s="103">
        <v>45</v>
      </c>
      <c r="C48" s="103" t="str">
        <f>Criteria!B47</f>
        <v>7.2</v>
      </c>
      <c r="D48" s="103" t="str">
        <f>Criteria!C47</f>
        <v>A</v>
      </c>
      <c r="E48" s="104" t="str">
        <f>Criteria!D47</f>
        <v>On each screen, is each list correctly structured?</v>
      </c>
      <c r="F48" s="105" t="s">
        <v>2</v>
      </c>
      <c r="G48" s="106"/>
      <c r="H48" s="104"/>
      <c r="I48" s="107"/>
      <c r="J48" s="108"/>
    </row>
    <row r="49" spans="1:10" ht="55.35" customHeight="1">
      <c r="A49" s="101" t="str">
        <f>Criteria!$A48</f>
        <v>Presentation</v>
      </c>
      <c r="B49" s="103">
        <v>46</v>
      </c>
      <c r="C49" s="103" t="str">
        <f>Criteria!B48</f>
        <v>8.1</v>
      </c>
      <c r="D49" s="103" t="str">
        <f>Criteria!C48</f>
        <v>A</v>
      </c>
      <c r="E49" s="104" t="str">
        <f>Criteria!D48</f>
        <v>On each screen, is the visible content carrying information accessible to assistive technologies?</v>
      </c>
      <c r="F49" s="105" t="s">
        <v>2</v>
      </c>
      <c r="G49" s="106"/>
      <c r="H49" s="104"/>
      <c r="I49" s="107"/>
      <c r="J49" s="108"/>
    </row>
    <row r="50" spans="1:10" ht="55.35" customHeight="1">
      <c r="A50" s="101" t="str">
        <f>Criteria!$A49</f>
        <v>Presentation</v>
      </c>
      <c r="B50" s="103">
        <v>47</v>
      </c>
      <c r="C50" s="103" t="str">
        <f>Criteria!B49</f>
        <v>8.2</v>
      </c>
      <c r="D50" s="103" t="str">
        <f>Criteria!C49</f>
        <v>AA</v>
      </c>
      <c r="E50" s="104" t="str">
        <f>Criteria!D49</f>
        <v>On each screen, can the user increase the font size by at least 200% (excluding special cases)?</v>
      </c>
      <c r="F50" s="105" t="s">
        <v>2</v>
      </c>
      <c r="G50" s="106"/>
      <c r="H50" s="104"/>
      <c r="I50" s="107"/>
      <c r="J50" s="108"/>
    </row>
    <row r="51" spans="1:10" ht="55.35" customHeight="1">
      <c r="A51" s="101" t="str">
        <f>Criteria!$A50</f>
        <v>Presentation</v>
      </c>
      <c r="B51" s="103">
        <v>48</v>
      </c>
      <c r="C51" s="103" t="str">
        <f>Criteria!B50</f>
        <v>8.3</v>
      </c>
      <c r="D51" s="103" t="str">
        <f>Criteria!C50</f>
        <v>A</v>
      </c>
      <c r="E51" s="104" t="str">
        <f>Criteria!D50</f>
        <v>On each screen, does each component in a text environment whose nature is not obvious have a contrast ratio greater than or equal to 3:1 in relation to the surrounding text?</v>
      </c>
      <c r="F51" s="105" t="s">
        <v>2</v>
      </c>
      <c r="G51" s="106"/>
      <c r="H51" s="104"/>
      <c r="I51" s="107"/>
      <c r="J51" s="108"/>
    </row>
    <row r="52" spans="1:10" ht="45">
      <c r="A52" s="101" t="str">
        <f>Criteria!$A51</f>
        <v>Presentation</v>
      </c>
      <c r="B52" s="103">
        <v>49</v>
      </c>
      <c r="C52" s="103" t="str">
        <f>Criteria!B51</f>
        <v>8.4</v>
      </c>
      <c r="D52" s="103" t="str">
        <f>Criteria!C51</f>
        <v>A</v>
      </c>
      <c r="E52" s="104" t="str">
        <f>Criteria!D51</f>
        <v>On each screen, for each component in a text environment whose nature is not obvious, is there an indication other than colour to indicate when focused and hovered with the mouse?</v>
      </c>
      <c r="F52" s="105" t="s">
        <v>2</v>
      </c>
      <c r="G52" s="106"/>
      <c r="H52" s="104"/>
      <c r="I52" s="107"/>
      <c r="J52" s="108"/>
    </row>
    <row r="53" spans="1:10" ht="55.35" customHeight="1">
      <c r="A53" s="101" t="str">
        <f>Criteria!$A52</f>
        <v>Presentation</v>
      </c>
      <c r="B53" s="103">
        <v>50</v>
      </c>
      <c r="C53" s="103" t="str">
        <f>Criteria!B52</f>
        <v>8.5</v>
      </c>
      <c r="D53" s="103" t="str">
        <f>Criteria!C52</f>
        <v>A</v>
      </c>
      <c r="E53" s="104" t="str">
        <f>Criteria!D52</f>
        <v>On each screen, for each element receiving the focus, is the focus visible?</v>
      </c>
      <c r="F53" s="105" t="s">
        <v>2</v>
      </c>
      <c r="G53" s="106"/>
      <c r="H53" s="104"/>
      <c r="I53" s="107"/>
      <c r="J53" s="108"/>
    </row>
    <row r="54" spans="1:10" ht="55.35" customHeight="1">
      <c r="A54" s="101" t="str">
        <f>Criteria!$A53</f>
        <v>Presentation</v>
      </c>
      <c r="B54" s="103">
        <v>51</v>
      </c>
      <c r="C54" s="103" t="str">
        <f>Criteria!B53</f>
        <v>8.6</v>
      </c>
      <c r="D54" s="103" t="str">
        <f>Criteria!C53</f>
        <v>A</v>
      </c>
      <c r="E54" s="104" t="str">
        <f>Criteria!D53</f>
        <v>On each screen, information must not be conveyed solely by shape, size or location. Is this rule respected?</v>
      </c>
      <c r="F54" s="105" t="s">
        <v>2</v>
      </c>
      <c r="G54" s="106"/>
      <c r="H54" s="104"/>
      <c r="I54" s="107"/>
      <c r="J54" s="108"/>
    </row>
    <row r="55" spans="1:10" ht="55.35" customHeight="1">
      <c r="A55" s="101" t="str">
        <f>Criteria!$A54</f>
        <v>Presentation</v>
      </c>
      <c r="B55" s="103">
        <v>52</v>
      </c>
      <c r="C55" s="103" t="str">
        <f>Criteria!B54</f>
        <v>8.7</v>
      </c>
      <c r="D55" s="103" t="str">
        <f>Criteria!C54</f>
        <v>AA</v>
      </c>
      <c r="E55" s="104" t="str">
        <f>Criteria!D54</f>
        <v>On each screen, is the additional content that appears when the focus is set or when a user interface component is hovered over controllable by the user (excluding special cases)?</v>
      </c>
      <c r="F55" s="105" t="s">
        <v>2</v>
      </c>
      <c r="G55" s="106"/>
      <c r="H55" s="104"/>
      <c r="I55" s="107"/>
      <c r="J55" s="108"/>
    </row>
    <row r="56" spans="1:10" ht="55.35" customHeight="1">
      <c r="A56" s="101" t="str">
        <f>Criteria!$A55</f>
        <v>Forms</v>
      </c>
      <c r="B56" s="103">
        <v>53</v>
      </c>
      <c r="C56" s="103" t="str">
        <f>Criteria!B55</f>
        <v>9.1</v>
      </c>
      <c r="D56" s="103" t="str">
        <f>Criteria!C55</f>
        <v>A</v>
      </c>
      <c r="E56" s="104" t="str">
        <f>Criteria!D55</f>
        <v>Does each form field have a visible label?</v>
      </c>
      <c r="F56" s="105" t="s">
        <v>2</v>
      </c>
      <c r="G56" s="106"/>
      <c r="H56" s="104"/>
      <c r="I56" s="107"/>
      <c r="J56" s="108"/>
    </row>
    <row r="57" spans="1:10" ht="55.35" customHeight="1">
      <c r="A57" s="101" t="str">
        <f>Criteria!$A56</f>
        <v>Forms</v>
      </c>
      <c r="B57" s="103">
        <v>54</v>
      </c>
      <c r="C57" s="103" t="str">
        <f>Criteria!B56</f>
        <v>9.2</v>
      </c>
      <c r="D57" s="103" t="str">
        <f>Criteria!C56</f>
        <v>A</v>
      </c>
      <c r="E57" s="104" t="str">
        <f>Criteria!D56</f>
        <v>Does each form field have a label that is accessible to assistive technologies?</v>
      </c>
      <c r="F57" s="105" t="s">
        <v>2</v>
      </c>
      <c r="G57" s="106"/>
      <c r="H57" s="104"/>
      <c r="I57" s="107"/>
      <c r="J57" s="108"/>
    </row>
    <row r="58" spans="1:10">
      <c r="A58" s="101" t="str">
        <f>Criteria!$A57</f>
        <v>Forms</v>
      </c>
      <c r="B58" s="103">
        <v>55</v>
      </c>
      <c r="C58" s="103" t="str">
        <f>Criteria!B57</f>
        <v>9.3</v>
      </c>
      <c r="D58" s="103" t="str">
        <f>Criteria!C57</f>
        <v>A</v>
      </c>
      <c r="E58" s="104" t="str">
        <f>Criteria!D57</f>
        <v>Is each label associated with a form field relevant?</v>
      </c>
      <c r="F58" s="105" t="s">
        <v>2</v>
      </c>
      <c r="G58" s="106"/>
      <c r="H58" s="104"/>
      <c r="I58" s="107"/>
      <c r="J58" s="108"/>
    </row>
    <row r="59" spans="1:10" ht="22.5">
      <c r="A59" s="101" t="str">
        <f>Criteria!$A58</f>
        <v>Forms</v>
      </c>
      <c r="B59" s="103">
        <v>56</v>
      </c>
      <c r="C59" s="103" t="str">
        <f>Criteria!B58</f>
        <v>9.4</v>
      </c>
      <c r="D59" s="103" t="str">
        <f>Criteria!C58</f>
        <v>A</v>
      </c>
      <c r="E59" s="104" t="str">
        <f>Criteria!D58</f>
        <v>Are each field label and its associated field located next to each other?</v>
      </c>
      <c r="F59" s="105" t="s">
        <v>2</v>
      </c>
      <c r="G59" s="106"/>
      <c r="H59" s="104"/>
      <c r="I59" s="107"/>
      <c r="J59" s="108"/>
    </row>
    <row r="60" spans="1:10" ht="55.35" customHeight="1">
      <c r="A60" s="101" t="str">
        <f>Criteria!$A59</f>
        <v>Forms</v>
      </c>
      <c r="B60" s="103">
        <v>57</v>
      </c>
      <c r="C60" s="103" t="str">
        <f>Criteria!B59</f>
        <v>9.5</v>
      </c>
      <c r="D60" s="103" t="str">
        <f>Criteria!C59</f>
        <v>A</v>
      </c>
      <c r="E60" s="104" t="str">
        <f>Criteria!D59</f>
        <v>In each form, is the label of each button relevant?</v>
      </c>
      <c r="F60" s="105" t="s">
        <v>2</v>
      </c>
      <c r="G60" s="106"/>
      <c r="H60" s="104"/>
      <c r="I60" s="107"/>
      <c r="J60" s="108"/>
    </row>
    <row r="61" spans="1:10" ht="55.35" customHeight="1">
      <c r="A61" s="101" t="str">
        <f>Criteria!$A60</f>
        <v>Forms</v>
      </c>
      <c r="B61" s="103">
        <v>58</v>
      </c>
      <c r="C61" s="103" t="str">
        <f>Criteria!B60</f>
        <v>9.6</v>
      </c>
      <c r="D61" s="103" t="str">
        <f>Criteria!C60</f>
        <v>A</v>
      </c>
      <c r="E61" s="104" t="str">
        <f>Criteria!D60</f>
        <v>In each form, are the related form controls identified, if necessary?</v>
      </c>
      <c r="F61" s="105" t="s">
        <v>2</v>
      </c>
      <c r="G61" s="106"/>
      <c r="H61" s="104"/>
      <c r="I61" s="107"/>
      <c r="J61" s="108"/>
    </row>
    <row r="62" spans="1:10" ht="22.5">
      <c r="A62" s="101" t="str">
        <f>Criteria!$A61</f>
        <v>Forms</v>
      </c>
      <c r="B62" s="103">
        <v>59</v>
      </c>
      <c r="C62" s="103" t="str">
        <f>Criteria!B61</f>
        <v>9.7</v>
      </c>
      <c r="D62" s="103" t="str">
        <f>Criteria!C61</f>
        <v>A</v>
      </c>
      <c r="E62" s="104" t="str">
        <f>Criteria!D61</f>
        <v>Are the mandatory form fields correctly identified (excluding special cases)?</v>
      </c>
      <c r="F62" s="105" t="s">
        <v>2</v>
      </c>
      <c r="G62" s="106"/>
      <c r="H62" s="104"/>
      <c r="I62" s="107"/>
      <c r="J62" s="108"/>
    </row>
    <row r="63" spans="1:10" ht="22.5">
      <c r="A63" s="101" t="str">
        <f>Criteria!$A62</f>
        <v>Forms</v>
      </c>
      <c r="B63" s="103">
        <v>60</v>
      </c>
      <c r="C63" s="103" t="str">
        <f>Criteria!B62</f>
        <v>9.8</v>
      </c>
      <c r="D63" s="103" t="str">
        <f>Criteria!C62</f>
        <v>A</v>
      </c>
      <c r="E63" s="104" t="str">
        <f>Criteria!D62</f>
        <v>For each mandatory form field, is the expected data type and/or format available?</v>
      </c>
      <c r="F63" s="105" t="s">
        <v>2</v>
      </c>
      <c r="G63" s="106"/>
      <c r="H63" s="104"/>
      <c r="I63" s="107"/>
      <c r="J63" s="108"/>
    </row>
    <row r="64" spans="1:10">
      <c r="A64" s="101" t="str">
        <f>Criteria!$A63</f>
        <v>Forms</v>
      </c>
      <c r="B64" s="103">
        <v>61</v>
      </c>
      <c r="C64" s="103" t="str">
        <f>Criteria!B63</f>
        <v>9.9</v>
      </c>
      <c r="D64" s="103" t="str">
        <f>Criteria!C63</f>
        <v>A</v>
      </c>
      <c r="E64" s="104" t="str">
        <f>Criteria!D63</f>
        <v>In each form, are input errors accessible?</v>
      </c>
      <c r="F64" s="105" t="s">
        <v>2</v>
      </c>
      <c r="G64" s="106"/>
      <c r="H64" s="104"/>
      <c r="I64" s="107"/>
      <c r="J64" s="108"/>
    </row>
    <row r="65" spans="1:10" ht="33.75">
      <c r="A65" s="101" t="str">
        <f>Criteria!$A64</f>
        <v>Forms</v>
      </c>
      <c r="B65" s="103">
        <v>62</v>
      </c>
      <c r="C65" s="103" t="str">
        <f>Criteria!B64</f>
        <v>9.10</v>
      </c>
      <c r="D65" s="103" t="str">
        <f>Criteria!C64</f>
        <v>AA</v>
      </c>
      <c r="E65" s="104" t="str">
        <f>Criteria!D64</f>
        <v>In each form, is the error management accompanied, if necessary, by suggestions of expected data types, formats or values?</v>
      </c>
      <c r="F65" s="105" t="s">
        <v>2</v>
      </c>
      <c r="G65" s="106"/>
      <c r="H65" s="104"/>
      <c r="I65" s="107"/>
      <c r="J65" s="108"/>
    </row>
    <row r="66" spans="1:10" ht="55.35" customHeight="1">
      <c r="A66" s="101" t="str">
        <f>Criteria!$A65</f>
        <v>Forms</v>
      </c>
      <c r="B66" s="103">
        <v>63</v>
      </c>
      <c r="C66" s="103" t="str">
        <f>Criteria!B65</f>
        <v>9.11</v>
      </c>
      <c r="D66" s="103" t="str">
        <f>Criteria!C65</f>
        <v>AA</v>
      </c>
      <c r="E66" s="104" t="str">
        <f>Criteria!D65</f>
        <v>For each form that modifies or deletes data, or transmits answers to a test or examination, or whose validation has financial or legal consequences, can the data entered be modified, updated or rendered by the user?</v>
      </c>
      <c r="F66" s="105" t="s">
        <v>2</v>
      </c>
      <c r="G66" s="106"/>
      <c r="H66" s="104"/>
      <c r="I66" s="107"/>
      <c r="J66" s="108"/>
    </row>
    <row r="67" spans="1:10" ht="55.35" customHeight="1">
      <c r="A67" s="101" t="str">
        <f>Criteria!$A66</f>
        <v>Forms</v>
      </c>
      <c r="B67" s="103">
        <v>64</v>
      </c>
      <c r="C67" s="103" t="str">
        <f>Criteria!B66</f>
        <v>9.12</v>
      </c>
      <c r="D67" s="103" t="str">
        <f>Criteria!C66</f>
        <v>AA</v>
      </c>
      <c r="E67" s="104" t="str">
        <f>Criteria!D66</f>
        <v>For each field that expects personal user data, is input facilitated?</v>
      </c>
      <c r="F67" s="105" t="s">
        <v>2</v>
      </c>
      <c r="G67" s="106"/>
      <c r="H67" s="104"/>
      <c r="I67" s="107"/>
      <c r="J67" s="108"/>
    </row>
    <row r="68" spans="1:10" ht="55.35" customHeight="1">
      <c r="A68" s="101" t="str">
        <f>Criteria!$A67</f>
        <v>Navigation</v>
      </c>
      <c r="B68" s="103">
        <v>65</v>
      </c>
      <c r="C68" s="103" t="str">
        <f>Criteria!B67</f>
        <v>10.1</v>
      </c>
      <c r="D68" s="103" t="str">
        <f>Criteria!C67</f>
        <v>A</v>
      </c>
      <c r="E68" s="104" t="str">
        <f>Criteria!D67</f>
        <v>On each screen, is the navigation sequence consistent?</v>
      </c>
      <c r="F68" s="105" t="s">
        <v>2</v>
      </c>
      <c r="G68" s="106"/>
      <c r="H68" s="104"/>
      <c r="I68" s="107"/>
      <c r="J68" s="108"/>
    </row>
    <row r="69" spans="1:10" ht="22.5">
      <c r="A69" s="101" t="str">
        <f>Criteria!$A68</f>
        <v>Navigation</v>
      </c>
      <c r="B69" s="103">
        <v>66</v>
      </c>
      <c r="C69" s="103" t="str">
        <f>Criteria!B68</f>
        <v>10.2</v>
      </c>
      <c r="D69" s="103" t="str">
        <f>Criteria!C68</f>
        <v>A</v>
      </c>
      <c r="E69" s="104" t="str">
        <f>Criteria!D68</f>
        <v>On each screen, is the reading sequence by assistive technologies consistent?</v>
      </c>
      <c r="F69" s="105" t="s">
        <v>2</v>
      </c>
      <c r="G69" s="106"/>
      <c r="H69" s="104"/>
      <c r="I69" s="107"/>
      <c r="J69" s="108"/>
    </row>
    <row r="70" spans="1:10" ht="76.5" customHeight="1">
      <c r="A70" s="101" t="str">
        <f>Criteria!$A69</f>
        <v>Navigation</v>
      </c>
      <c r="B70" s="103">
        <v>67</v>
      </c>
      <c r="C70" s="103" t="str">
        <f>Criteria!B69</f>
        <v>10.3</v>
      </c>
      <c r="D70" s="103" t="str">
        <f>Criteria!C69</f>
        <v>A</v>
      </c>
      <c r="E70" s="104" t="str">
        <f>Criteria!D69</f>
        <v>On each screen, the navigation must not contain any keyboard traps. Is this rule respected?</v>
      </c>
      <c r="F70" s="105" t="s">
        <v>2</v>
      </c>
      <c r="G70" s="106"/>
      <c r="H70" s="104"/>
      <c r="I70" s="107"/>
      <c r="J70" s="108"/>
    </row>
    <row r="71" spans="1:10" ht="33.75">
      <c r="A71" s="101" t="str">
        <f>Criteria!$A70</f>
        <v>Navigation</v>
      </c>
      <c r="B71" s="103">
        <v>68</v>
      </c>
      <c r="C71" s="103" t="str">
        <f>Criteria!B70</f>
        <v>10.4</v>
      </c>
      <c r="D71" s="103" t="str">
        <f>Criteria!C70</f>
        <v>A</v>
      </c>
      <c r="E71" s="104" t="str">
        <f>Criteria!D70</f>
        <v>On each screen, are keyboard shortcuts using only one key (upper or lower case letter, punctuation, number or symbol) controllable by the user?</v>
      </c>
      <c r="F71" s="105" t="s">
        <v>2</v>
      </c>
      <c r="G71" s="106"/>
      <c r="H71" s="104"/>
      <c r="I71" s="107"/>
      <c r="J71" s="108"/>
    </row>
    <row r="72" spans="1:10" ht="33.75">
      <c r="A72" s="101" t="str">
        <f>Criteria!$A71</f>
        <v>Consultation</v>
      </c>
      <c r="B72" s="103">
        <v>69</v>
      </c>
      <c r="C72" s="103" t="str">
        <f>Criteria!B71</f>
        <v>11.1</v>
      </c>
      <c r="D72" s="103" t="str">
        <f>Criteria!C71</f>
        <v>A</v>
      </c>
      <c r="E72" s="104" t="str">
        <f>Criteria!D71</f>
        <v>For each screen, does the user have control over each time limit modifying content (excluding special cases)?</v>
      </c>
      <c r="F72" s="105" t="s">
        <v>2</v>
      </c>
      <c r="G72" s="106"/>
      <c r="H72" s="104"/>
      <c r="I72" s="107"/>
      <c r="J72" s="108"/>
    </row>
    <row r="73" spans="1:10" ht="55.35" customHeight="1">
      <c r="A73" s="101" t="str">
        <f>Criteria!$A72</f>
        <v>Consultation</v>
      </c>
      <c r="B73" s="103">
        <v>70</v>
      </c>
      <c r="C73" s="103" t="str">
        <f>Criteria!B72</f>
        <v>11.2</v>
      </c>
      <c r="D73" s="103" t="str">
        <f>Criteria!C72</f>
        <v>A</v>
      </c>
      <c r="E73" s="104" t="str">
        <f>Criteria!D72</f>
        <v>For each screen, can each process limiting the time of a session be stopped or deleted (excluding special cases)?</v>
      </c>
      <c r="F73" s="105" t="s">
        <v>2</v>
      </c>
      <c r="G73" s="106"/>
      <c r="H73" s="104"/>
      <c r="I73" s="107"/>
      <c r="J73" s="108"/>
    </row>
    <row r="74" spans="1:10" ht="55.35" customHeight="1">
      <c r="A74" s="101" t="str">
        <f>Criteria!$A73</f>
        <v>Consultation</v>
      </c>
      <c r="B74" s="103">
        <v>71</v>
      </c>
      <c r="C74" s="103" t="str">
        <f>Criteria!B73</f>
        <v>11.3</v>
      </c>
      <c r="D74" s="103" t="str">
        <f>Criteria!C73</f>
        <v>A</v>
      </c>
      <c r="E74" s="104" t="str">
        <f>Criteria!D73</f>
        <v>On each screen, does each office document available for download have, if necessary, an accessible version (excluding special cases)?</v>
      </c>
      <c r="F74" s="105" t="s">
        <v>2</v>
      </c>
      <c r="G74" s="106"/>
      <c r="H74" s="104"/>
      <c r="I74" s="107"/>
      <c r="J74" s="108"/>
    </row>
    <row r="75" spans="1:10" ht="55.35" customHeight="1">
      <c r="A75" s="101" t="str">
        <f>Criteria!$A74</f>
        <v>Consultation</v>
      </c>
      <c r="B75" s="103">
        <v>72</v>
      </c>
      <c r="C75" s="103" t="str">
        <f>Criteria!B74</f>
        <v>11.4</v>
      </c>
      <c r="D75" s="103" t="str">
        <f>Criteria!C74</f>
        <v>A</v>
      </c>
      <c r="E75" s="104" t="str">
        <f>Criteria!D74</f>
        <v>For each office document with an accessible version, does this version offer the same information (excluding special cases)?</v>
      </c>
      <c r="F75" s="105" t="s">
        <v>2</v>
      </c>
      <c r="G75" s="106"/>
      <c r="H75" s="104"/>
      <c r="I75" s="107"/>
      <c r="J75" s="108"/>
    </row>
    <row r="76" spans="1:10" ht="55.35" customHeight="1">
      <c r="A76" s="101" t="str">
        <f>Criteria!$A75</f>
        <v>Consultation</v>
      </c>
      <c r="B76" s="103">
        <v>73</v>
      </c>
      <c r="C76" s="103" t="str">
        <f>Criteria!B75</f>
        <v>11.5</v>
      </c>
      <c r="D76" s="103" t="str">
        <f>Criteria!C75</f>
        <v>A</v>
      </c>
      <c r="E76" s="104" t="str">
        <f>Criteria!D75</f>
        <v>On each screen, does each cryptic content (ASCII art, emoticon, cryptic syntax) have an alternative?</v>
      </c>
      <c r="F76" s="105" t="s">
        <v>2</v>
      </c>
      <c r="G76" s="106"/>
      <c r="H76" s="104"/>
      <c r="I76" s="107"/>
      <c r="J76" s="108"/>
    </row>
    <row r="77" spans="1:10" ht="33.75">
      <c r="A77" s="101" t="str">
        <f>Criteria!$A76</f>
        <v>Consultation</v>
      </c>
      <c r="B77" s="103">
        <v>74</v>
      </c>
      <c r="C77" s="103" t="str">
        <f>Criteria!B76</f>
        <v>11.6</v>
      </c>
      <c r="D77" s="103" t="str">
        <f>Criteria!C76</f>
        <v>A</v>
      </c>
      <c r="E77" s="104" t="str">
        <f>Criteria!D76</f>
        <v>On each screen, for each cryptic content (ASCII art, emoticon, cryptic syntax) having an alternative, is this alternative relevant?</v>
      </c>
      <c r="F77" s="105" t="s">
        <v>2</v>
      </c>
      <c r="G77" s="106"/>
      <c r="H77" s="104"/>
      <c r="I77" s="107"/>
      <c r="J77" s="108"/>
    </row>
    <row r="78" spans="1:10" ht="22.5">
      <c r="A78" s="101" t="str">
        <f>Criteria!$A77</f>
        <v>Consultation</v>
      </c>
      <c r="B78" s="103">
        <v>75</v>
      </c>
      <c r="C78" s="103" t="str">
        <f>Criteria!B77</f>
        <v>11.7</v>
      </c>
      <c r="D78" s="103" t="str">
        <f>Criteria!C77</f>
        <v>A</v>
      </c>
      <c r="E78" s="104" t="str">
        <f>Criteria!D77</f>
        <v>On each screen, are sudden change in brightness or blinking effects used correctly?</v>
      </c>
      <c r="F78" s="105" t="s">
        <v>2</v>
      </c>
      <c r="G78" s="106"/>
      <c r="H78" s="104"/>
      <c r="I78" s="107"/>
      <c r="J78" s="108"/>
    </row>
    <row r="79" spans="1:10" ht="55.35" customHeight="1">
      <c r="A79" s="101" t="str">
        <f>Criteria!$A78</f>
        <v>Consultation</v>
      </c>
      <c r="B79" s="103">
        <v>76</v>
      </c>
      <c r="C79" s="103" t="str">
        <f>Criteria!B78</f>
        <v>11.8</v>
      </c>
      <c r="D79" s="103" t="str">
        <f>Criteria!C78</f>
        <v>A</v>
      </c>
      <c r="E79" s="104" t="str">
        <f>Criteria!D78</f>
        <v>On each screen, is each moving or blinking content controllable by the user?</v>
      </c>
      <c r="F79" s="105" t="s">
        <v>2</v>
      </c>
      <c r="G79" s="106"/>
      <c r="H79" s="104"/>
      <c r="I79" s="107"/>
      <c r="J79" s="108"/>
    </row>
    <row r="80" spans="1:10" ht="55.35" customHeight="1">
      <c r="A80" s="101" t="str">
        <f>Criteria!$A79</f>
        <v>Consultation</v>
      </c>
      <c r="B80" s="103">
        <v>77</v>
      </c>
      <c r="C80" s="103" t="str">
        <f>Criteria!B79</f>
        <v>11.9</v>
      </c>
      <c r="D80" s="103" t="str">
        <f>Criteria!C79</f>
        <v>AA</v>
      </c>
      <c r="E80" s="104" t="str">
        <f>Criteria!D79</f>
        <v>On each screen, is the content offered viewable regardless of screen orientation (portrait or landscape) (excluding special cases)?</v>
      </c>
      <c r="F80" s="105" t="s">
        <v>2</v>
      </c>
      <c r="G80" s="106"/>
      <c r="H80" s="104"/>
      <c r="I80" s="107"/>
      <c r="J80" s="108"/>
    </row>
    <row r="81" spans="1:10" ht="55.35" customHeight="1">
      <c r="A81" s="101" t="str">
        <f>Criteria!$A80</f>
        <v>Consultation</v>
      </c>
      <c r="B81" s="103">
        <v>78</v>
      </c>
      <c r="C81" s="103" t="str">
        <f>Criteria!B80</f>
        <v>11.10</v>
      </c>
      <c r="D81" s="103" t="str">
        <f>Criteria!C80</f>
        <v>A</v>
      </c>
      <c r="E81" s="104" t="str">
        <f>Criteria!D80</f>
        <v>On each screen, are the features that can be activated using a complex gesture able to be activated using a simple gesture (excluding special cases)?</v>
      </c>
      <c r="F81" s="105" t="s">
        <v>2</v>
      </c>
      <c r="G81" s="106"/>
      <c r="H81" s="104"/>
      <c r="I81" s="107"/>
      <c r="J81" s="108"/>
    </row>
    <row r="82" spans="1:10" ht="55.35" customHeight="1">
      <c r="A82" s="101" t="str">
        <f>Criteria!$A81</f>
        <v>Consultation</v>
      </c>
      <c r="B82" s="103">
        <v>79</v>
      </c>
      <c r="C82" s="103" t="str">
        <f>Criteria!B81</f>
        <v>11.11</v>
      </c>
      <c r="D82" s="103" t="str">
        <f>Criteria!C81</f>
        <v>A</v>
      </c>
      <c r="E82" s="104" t="str">
        <f>Criteria!D81</f>
        <v>On each screen, are the features that can be activated by performing simultaneous actions activated by means of a single action? Is this rule respected (excluding special cases)?</v>
      </c>
      <c r="F82" s="105" t="s">
        <v>2</v>
      </c>
      <c r="G82" s="106"/>
      <c r="H82" s="104"/>
      <c r="I82" s="107"/>
      <c r="J82" s="108"/>
    </row>
    <row r="83" spans="1:10" ht="55.35" customHeight="1">
      <c r="A83" s="101" t="str">
        <f>Criteria!$A82</f>
        <v>Consultation</v>
      </c>
      <c r="B83" s="103">
        <v>80</v>
      </c>
      <c r="C83" s="103" t="str">
        <f>Criteria!B82</f>
        <v>11.12</v>
      </c>
      <c r="D83" s="103" t="str">
        <f>Criteria!C82</f>
        <v>A</v>
      </c>
      <c r="E83" s="104" t="str">
        <f>Criteria!D82</f>
        <v>On each screen, can actions triggered by a pointing device on a single point on the screen be cancelled (excluding special cases)?</v>
      </c>
      <c r="F83" s="105" t="s">
        <v>2</v>
      </c>
      <c r="G83" s="106"/>
      <c r="H83" s="104"/>
      <c r="I83" s="107"/>
      <c r="J83" s="108"/>
    </row>
    <row r="84" spans="1:10" ht="55.35" customHeight="1">
      <c r="A84" s="101" t="str">
        <f>Criteria!$A83</f>
        <v>Consultation</v>
      </c>
      <c r="B84" s="103">
        <v>81</v>
      </c>
      <c r="C84" s="103" t="str">
        <f>Criteria!B83</f>
        <v>11.13</v>
      </c>
      <c r="D84" s="103" t="str">
        <f>Criteria!C83</f>
        <v>A</v>
      </c>
      <c r="E84" s="104" t="str">
        <f>Criteria!D83</f>
        <v>On each screen, can the features involving movement from or to the device be satisfied in an alternative way (excluding special cases)?</v>
      </c>
      <c r="F84" s="105" t="s">
        <v>2</v>
      </c>
      <c r="G84" s="106"/>
      <c r="H84" s="104"/>
      <c r="I84" s="107"/>
      <c r="J84" s="108"/>
    </row>
    <row r="85" spans="1:10" ht="55.35" customHeight="1">
      <c r="A85" s="101" t="str">
        <f>Criteria!$A84</f>
        <v>Consultation</v>
      </c>
      <c r="B85" s="103">
        <v>82</v>
      </c>
      <c r="C85" s="103" t="str">
        <f>Criteria!B84</f>
        <v>11.14</v>
      </c>
      <c r="D85" s="103" t="str">
        <f>Criteria!C84</f>
        <v>AA</v>
      </c>
      <c r="E85" s="104" t="str">
        <f>Criteria!D84</f>
        <v>For each document conversion feature, is the accessibility information available in the source document retained in the destination document (excluding special cases)?</v>
      </c>
      <c r="F85" s="105" t="s">
        <v>2</v>
      </c>
      <c r="G85" s="106"/>
      <c r="H85" s="104"/>
      <c r="I85" s="107"/>
      <c r="J85" s="108"/>
    </row>
    <row r="86" spans="1:10" ht="55.35" customHeight="1">
      <c r="A86" s="101" t="str">
        <f>Criteria!$A85</f>
        <v>Consultation</v>
      </c>
      <c r="B86" s="103">
        <v>83</v>
      </c>
      <c r="C86" s="103" t="str">
        <f>Criteria!B85</f>
        <v>11.15</v>
      </c>
      <c r="D86" s="103" t="str">
        <f>Criteria!C85</f>
        <v>A</v>
      </c>
      <c r="E86" s="104" t="str">
        <f>Criteria!D85</f>
        <v>Is an alternative method available for each identification or control functionality of the application that relies on the use of biological characteristics of the user?</v>
      </c>
      <c r="F86" s="105" t="s">
        <v>2</v>
      </c>
      <c r="G86" s="106"/>
      <c r="H86" s="104"/>
      <c r="I86" s="107"/>
      <c r="J86" s="108"/>
    </row>
    <row r="87" spans="1:10" ht="55.35" customHeight="1">
      <c r="A87" s="101" t="str">
        <f>Criteria!$A86</f>
        <v>Consultation</v>
      </c>
      <c r="B87" s="103">
        <v>84</v>
      </c>
      <c r="C87" s="103" t="str">
        <f>Criteria!B86</f>
        <v>11.16</v>
      </c>
      <c r="D87" s="103" t="str">
        <f>Criteria!C86</f>
        <v>A</v>
      </c>
      <c r="E87" s="104" t="str">
        <f>Criteria!D86</f>
        <v>For each application that incorporates key repeat functionality, is the repeat adjustable (excluding special cases)?</v>
      </c>
      <c r="F87" s="105" t="s">
        <v>2</v>
      </c>
      <c r="G87" s="106"/>
      <c r="H87" s="104"/>
      <c r="I87" s="107"/>
      <c r="J87" s="108"/>
    </row>
    <row r="88" spans="1:10" ht="55.35" customHeight="1">
      <c r="A88" s="101" t="str">
        <f>Criteria!$A87</f>
        <v>Documentation and accessibility features</v>
      </c>
      <c r="B88" s="103">
        <v>85</v>
      </c>
      <c r="C88" s="103" t="str">
        <f>Criteria!B87</f>
        <v>12.1</v>
      </c>
      <c r="D88" s="103" t="str">
        <f>Criteria!C87</f>
        <v>AA</v>
      </c>
      <c r="E88" s="104" t="str">
        <f>Criteria!D87</f>
        <v>Does the application documentation describe the accessibility features of the application and their use?</v>
      </c>
      <c r="F88" s="105" t="s">
        <v>2</v>
      </c>
      <c r="G88" s="106"/>
      <c r="H88" s="104"/>
      <c r="I88" s="107"/>
      <c r="J88" s="108"/>
    </row>
    <row r="89" spans="1:10" ht="55.35" customHeight="1">
      <c r="A89" s="101" t="str">
        <f>Criteria!$A88</f>
        <v>Documentation and accessibility features</v>
      </c>
      <c r="B89" s="103">
        <v>86</v>
      </c>
      <c r="C89" s="103" t="str">
        <f>Criteria!B88</f>
        <v>12.2</v>
      </c>
      <c r="D89" s="103" t="str">
        <f>Criteria!C88</f>
        <v>A</v>
      </c>
      <c r="E89" s="104" t="str">
        <f>Criteria!D88</f>
        <v>For each accessibility feature described in the documentation, the entire path that enables it to be activated meets the accessibility needs of the users who require it. Is this rule respected (excluding special cases)?</v>
      </c>
      <c r="F89" s="105" t="s">
        <v>2</v>
      </c>
      <c r="G89" s="106"/>
      <c r="H89" s="104"/>
      <c r="I89" s="107"/>
      <c r="J89" s="108"/>
    </row>
    <row r="90" spans="1:10" ht="55.35" customHeight="1">
      <c r="A90" s="101" t="str">
        <f>Criteria!$A89</f>
        <v>Documentation and accessibility features</v>
      </c>
      <c r="B90" s="103">
        <v>87</v>
      </c>
      <c r="C90" s="103" t="str">
        <f>Criteria!B89</f>
        <v>12.3</v>
      </c>
      <c r="D90" s="103" t="str">
        <f>Criteria!C89</f>
        <v>A</v>
      </c>
      <c r="E90" s="104" t="str">
        <f>Criteria!D89</f>
        <v>The application does not interfere with the accessibility features of the platform. Is this rule respected?</v>
      </c>
      <c r="F90" s="105" t="s">
        <v>2</v>
      </c>
      <c r="G90" s="106"/>
      <c r="H90" s="104"/>
      <c r="I90" s="107"/>
      <c r="J90" s="108"/>
    </row>
    <row r="91" spans="1:10" ht="55.35" customHeight="1">
      <c r="A91" s="101" t="str">
        <f>Criteria!$A90</f>
        <v>Documentation and accessibility features</v>
      </c>
      <c r="B91" s="103">
        <v>88</v>
      </c>
      <c r="C91" s="103" t="str">
        <f>Criteria!B90</f>
        <v>12.4</v>
      </c>
      <c r="D91" s="103" t="str">
        <f>Criteria!C90</f>
        <v>A</v>
      </c>
      <c r="E91" s="104" t="str">
        <f>Criteria!D90</f>
        <v>Is the application documentation accessible?</v>
      </c>
      <c r="F91" s="105" t="s">
        <v>2</v>
      </c>
      <c r="G91" s="106"/>
      <c r="H91" s="104"/>
      <c r="I91" s="107"/>
      <c r="J91" s="108"/>
    </row>
    <row r="92" spans="1:10" ht="55.35" customHeight="1">
      <c r="A92" s="101" t="str">
        <f>Criteria!$A91</f>
        <v>Editing tools</v>
      </c>
      <c r="B92" s="103">
        <v>89</v>
      </c>
      <c r="C92" s="103" t="str">
        <f>Criteria!B91</f>
        <v>13.1</v>
      </c>
      <c r="D92" s="103" t="str">
        <f>Criteria!C91</f>
        <v>A</v>
      </c>
      <c r="E92" s="104" t="str">
        <f>Criteria!D91</f>
        <v>Can the editing tool be used to define the accessibility information required to create compliant content?</v>
      </c>
      <c r="F92" s="105" t="s">
        <v>2</v>
      </c>
      <c r="G92" s="106"/>
      <c r="H92" s="104"/>
      <c r="I92" s="107"/>
      <c r="J92" s="108"/>
    </row>
    <row r="93" spans="1:10" ht="22.5">
      <c r="A93" s="101" t="str">
        <f>Criteria!$A92</f>
        <v>Editing tools</v>
      </c>
      <c r="B93" s="103">
        <v>90</v>
      </c>
      <c r="C93" s="103" t="str">
        <f>Criteria!B92</f>
        <v>13.2</v>
      </c>
      <c r="D93" s="103" t="str">
        <f>Criteria!C92</f>
        <v>A</v>
      </c>
      <c r="E93" s="104" t="str">
        <f>Criteria!D92</f>
        <v>Does the editing tool provide help with creating accessible content?</v>
      </c>
      <c r="F93" s="105" t="s">
        <v>2</v>
      </c>
      <c r="G93" s="106"/>
      <c r="H93" s="104"/>
      <c r="I93" s="107"/>
      <c r="J93" s="108"/>
    </row>
    <row r="94" spans="1:10" ht="55.35" customHeight="1">
      <c r="A94" s="101" t="str">
        <f>Criteria!$A93</f>
        <v>Editing tools</v>
      </c>
      <c r="B94" s="103">
        <v>91</v>
      </c>
      <c r="C94" s="103" t="str">
        <f>Criteria!B93</f>
        <v>13.3</v>
      </c>
      <c r="D94" s="103" t="str">
        <f>Criteria!C93</f>
        <v>A</v>
      </c>
      <c r="E94" s="104" t="str">
        <f>Criteria!D93</f>
        <v>Is the content generated by each content transformation accessible (excluding special cases)?</v>
      </c>
      <c r="F94" s="105" t="s">
        <v>2</v>
      </c>
      <c r="G94" s="106"/>
      <c r="H94" s="104"/>
      <c r="I94" s="107"/>
      <c r="J94" s="108"/>
    </row>
    <row r="95" spans="1:10" ht="55.35" customHeight="1">
      <c r="A95" s="101" t="str">
        <f>Criteria!$A94</f>
        <v>Editing tools</v>
      </c>
      <c r="B95" s="103">
        <v>92</v>
      </c>
      <c r="C95" s="103" t="str">
        <f>Criteria!B94</f>
        <v>13.4</v>
      </c>
      <c r="D95" s="103" t="str">
        <f>Criteria!C94</f>
        <v>AA</v>
      </c>
      <c r="E95" s="104" t="str">
        <f>Criteria!D94</f>
        <v>For each accessibility error identified by an automatic or semi-automatic accessibility test, does the editing tool provide suggestions for repair?</v>
      </c>
      <c r="F95" s="105" t="s">
        <v>2</v>
      </c>
      <c r="G95" s="106"/>
      <c r="H95" s="104"/>
      <c r="I95" s="107"/>
      <c r="J95" s="108"/>
    </row>
    <row r="96" spans="1:10" ht="55.35" customHeight="1">
      <c r="A96" s="101" t="str">
        <f>Criteria!$A95</f>
        <v>Editing tools</v>
      </c>
      <c r="B96" s="103">
        <v>93</v>
      </c>
      <c r="C96" s="103" t="str">
        <f>Criteria!B95</f>
        <v>13.5</v>
      </c>
      <c r="D96" s="103" t="str">
        <f>Criteria!C95</f>
        <v>A</v>
      </c>
      <c r="E96" s="104" t="str">
        <f>Criteria!D95</f>
        <v>For each set of templates, at least one template meets the requirements of the RAWeb. Is this rule respected?</v>
      </c>
      <c r="F96" s="105" t="s">
        <v>2</v>
      </c>
      <c r="G96" s="106"/>
      <c r="H96" s="104"/>
      <c r="I96" s="107"/>
      <c r="J96" s="108"/>
    </row>
    <row r="97" spans="1:10" ht="22.5">
      <c r="A97" s="101" t="str">
        <f>Criteria!$A96</f>
        <v>Editing tools</v>
      </c>
      <c r="B97" s="103">
        <v>94</v>
      </c>
      <c r="C97" s="103" t="str">
        <f>Criteria!B96</f>
        <v>13.6</v>
      </c>
      <c r="D97" s="103" t="str">
        <f>Criteria!C96</f>
        <v>A</v>
      </c>
      <c r="E97" s="104" t="str">
        <f>Criteria!D96</f>
        <v>Is each template that enables the RAWeb requirements to be met clearly identifiable?</v>
      </c>
      <c r="F97" s="105" t="s">
        <v>2</v>
      </c>
      <c r="G97" s="106"/>
      <c r="H97" s="104"/>
      <c r="I97" s="107"/>
      <c r="J97" s="108"/>
    </row>
    <row r="98" spans="1:10" ht="33.75">
      <c r="A98" s="101" t="str">
        <f>Criteria!$A97</f>
        <v>Support services</v>
      </c>
      <c r="B98" s="103">
        <v>95</v>
      </c>
      <c r="C98" s="103" t="str">
        <f>Criteria!B97</f>
        <v>14.1</v>
      </c>
      <c r="D98" s="103" t="str">
        <f>Criteria!C97</f>
        <v>AA</v>
      </c>
      <c r="E98" s="104" t="str">
        <f>Criteria!D97</f>
        <v>Does each support service provide information relating to the accessibility features of the application described in the documentation?</v>
      </c>
      <c r="F98" s="105" t="s">
        <v>2</v>
      </c>
      <c r="G98" s="106"/>
      <c r="H98" s="104"/>
      <c r="I98" s="107"/>
      <c r="J98" s="108"/>
    </row>
    <row r="99" spans="1:10" ht="33.75">
      <c r="A99" s="101" t="str">
        <f>Criteria!$A98</f>
        <v>Support services</v>
      </c>
      <c r="B99" s="103">
        <v>96</v>
      </c>
      <c r="C99" s="103" t="str">
        <f>Criteria!B98</f>
        <v>14.2</v>
      </c>
      <c r="D99" s="103" t="str">
        <f>Criteria!C98</f>
        <v>A</v>
      </c>
      <c r="E99" s="104" t="str">
        <f>Criteria!D98</f>
        <v>The support service meets the communication needs of people with disabilities directly or through a relay service. Is this rule respected?</v>
      </c>
      <c r="F99" s="105" t="s">
        <v>2</v>
      </c>
      <c r="G99" s="106"/>
      <c r="H99" s="104"/>
      <c r="I99" s="107"/>
      <c r="J99" s="108"/>
    </row>
    <row r="100" spans="1:10" ht="45">
      <c r="A100" s="101" t="str">
        <f>Criteria!$A99</f>
        <v>Real-time communication</v>
      </c>
      <c r="B100" s="103">
        <v>97</v>
      </c>
      <c r="C100" s="103" t="str">
        <f>Criteria!B99</f>
        <v>15.1</v>
      </c>
      <c r="D100" s="103" t="str">
        <f>Criteria!C99</f>
        <v>A</v>
      </c>
      <c r="E100" s="104" t="str">
        <f>Criteria!D99</f>
        <v>For each two-way voice communication application, is the application capable of encoding and decoding this communication with a frequency range whose upper limit is at least 7,000 Hz?</v>
      </c>
      <c r="F100" s="105" t="s">
        <v>2</v>
      </c>
      <c r="G100" s="106"/>
      <c r="H100" s="104"/>
      <c r="I100" s="107"/>
      <c r="J100" s="108"/>
    </row>
    <row r="101" spans="1:10" ht="33.75">
      <c r="A101" s="101" t="str">
        <f>Criteria!$A100</f>
        <v>Real-time communication</v>
      </c>
      <c r="B101" s="103">
        <v>98</v>
      </c>
      <c r="C101" s="103" t="str">
        <f>Criteria!B100</f>
        <v>15.2</v>
      </c>
      <c r="D101" s="103" t="str">
        <f>Criteria!C100</f>
        <v>A</v>
      </c>
      <c r="E101" s="104" t="str">
        <f>Criteria!D100</f>
        <v>Does each application that supports two-way voice communication have real-time text communication functionality?</v>
      </c>
      <c r="F101" s="105" t="s">
        <v>2</v>
      </c>
      <c r="G101" s="106"/>
      <c r="H101" s="104"/>
      <c r="I101" s="107"/>
      <c r="J101" s="108"/>
    </row>
    <row r="102" spans="1:10" ht="33.75">
      <c r="A102" s="101" t="str">
        <f>Criteria!$A101</f>
        <v>Real-time communication</v>
      </c>
      <c r="B102" s="103">
        <v>99</v>
      </c>
      <c r="C102" s="103" t="str">
        <f>Criteria!B101</f>
        <v>15.3</v>
      </c>
      <c r="D102" s="103" t="str">
        <f>Criteria!C101</f>
        <v>A</v>
      </c>
      <c r="E102" s="104" t="str">
        <f>Criteria!D101</f>
        <v>For each application that allows two-way voice communication and real-time text, are both modes usable simultaneously?</v>
      </c>
      <c r="F102" s="105" t="s">
        <v>2</v>
      </c>
      <c r="G102" s="106"/>
      <c r="H102" s="104"/>
      <c r="I102" s="107"/>
      <c r="J102" s="108"/>
    </row>
    <row r="103" spans="1:10" ht="33.75">
      <c r="A103" s="101" t="str">
        <f>Criteria!$A102</f>
        <v>Real-time communication</v>
      </c>
      <c r="B103" s="103">
        <v>100</v>
      </c>
      <c r="C103" s="103" t="str">
        <f>Criteria!B102</f>
        <v>15.4</v>
      </c>
      <c r="D103" s="103" t="str">
        <f>Criteria!C102</f>
        <v>A</v>
      </c>
      <c r="E103" s="104" t="str">
        <f>Criteria!D102</f>
        <v>For each real-time text communication functionality, can the messages be identified (excluding special cases)?</v>
      </c>
      <c r="F103" s="105" t="s">
        <v>2</v>
      </c>
      <c r="G103" s="106"/>
      <c r="H103" s="104"/>
      <c r="I103" s="107"/>
      <c r="J103" s="108"/>
    </row>
    <row r="104" spans="1:10" ht="22.5">
      <c r="A104" s="101" t="str">
        <f>Criteria!$A103</f>
        <v>Real-time communication</v>
      </c>
      <c r="B104" s="103">
        <v>101</v>
      </c>
      <c r="C104" s="103" t="str">
        <f>Criteria!B103</f>
        <v>15.5</v>
      </c>
      <c r="D104" s="103" t="str">
        <f>Criteria!C103</f>
        <v>A</v>
      </c>
      <c r="E104" s="104" t="str">
        <f>Criteria!D103</f>
        <v>For each two-way voice communication application, is a visual indicator of oral activity present?</v>
      </c>
      <c r="F104" s="105" t="s">
        <v>2</v>
      </c>
      <c r="G104" s="106"/>
      <c r="H104" s="104"/>
      <c r="I104" s="107"/>
      <c r="J104" s="108"/>
    </row>
    <row r="105" spans="1:10" ht="45">
      <c r="A105" s="101" t="str">
        <f>Criteria!$A104</f>
        <v>Real-time communication</v>
      </c>
      <c r="B105" s="103">
        <v>102</v>
      </c>
      <c r="C105" s="103" t="str">
        <f>Criteria!B104</f>
        <v>15.6</v>
      </c>
      <c r="D105" s="103" t="str">
        <f>Criteria!C104</f>
        <v>A</v>
      </c>
      <c r="E105" s="104" t="str">
        <f>Criteria!D104</f>
        <v>Does each real-time text communication application that can interact with other real-time text communication applications comply with the interoperability rules in force?</v>
      </c>
      <c r="F105" s="105" t="s">
        <v>2</v>
      </c>
      <c r="G105" s="106"/>
      <c r="H105" s="104"/>
      <c r="I105" s="107"/>
      <c r="J105" s="108"/>
    </row>
    <row r="106" spans="1:10" ht="45">
      <c r="A106" s="101" t="str">
        <f>Criteria!$A105</f>
        <v>Real-time communication</v>
      </c>
      <c r="B106" s="103">
        <v>103</v>
      </c>
      <c r="C106" s="103" t="str">
        <f>Criteria!B105</f>
        <v>15.7</v>
      </c>
      <c r="D106" s="103" t="str">
        <f>Criteria!C105</f>
        <v>AA</v>
      </c>
      <c r="E106" s="104" t="str">
        <f>Criteria!D105</f>
        <v>For each application that supports real-time text (RTT) communication, the transmission delay for each input unit is 500ms or less. Is this rule respected?</v>
      </c>
      <c r="F106" s="105" t="s">
        <v>2</v>
      </c>
      <c r="G106" s="106"/>
      <c r="H106" s="104"/>
      <c r="I106" s="107"/>
      <c r="J106" s="108"/>
    </row>
    <row r="107" spans="1:10" ht="22.5">
      <c r="A107" s="101" t="str">
        <f>Criteria!$A106</f>
        <v>Real-time communication</v>
      </c>
      <c r="B107" s="103">
        <v>104</v>
      </c>
      <c r="C107" s="103" t="str">
        <f>Criteria!B106</f>
        <v>15.8</v>
      </c>
      <c r="D107" s="103" t="str">
        <f>Criteria!C106</f>
        <v>A</v>
      </c>
      <c r="E107" s="104" t="str">
        <f>Criteria!D106</f>
        <v>For each telecommunication application, is the identification of the party initiating a call accessible?</v>
      </c>
      <c r="F107" s="105" t="s">
        <v>2</v>
      </c>
      <c r="G107" s="106"/>
      <c r="H107" s="104"/>
      <c r="I107" s="107"/>
      <c r="J107" s="108"/>
    </row>
    <row r="108" spans="1:10" ht="55.35" customHeight="1">
      <c r="A108" s="101" t="str">
        <f>Criteria!$A107</f>
        <v>Real-time communication</v>
      </c>
      <c r="B108" s="103">
        <v>105</v>
      </c>
      <c r="C108" s="103" t="str">
        <f>Criteria!B107</f>
        <v>15.9</v>
      </c>
      <c r="D108" s="103" t="str">
        <f>Criteria!C107</f>
        <v>A</v>
      </c>
      <c r="E108" s="104" t="str">
        <f>Criteria!D107</f>
        <v>For each two-way voice communication application that provides caller identification, is there a way to present this identification for sign language users?</v>
      </c>
      <c r="F108" s="105" t="s">
        <v>2</v>
      </c>
      <c r="G108" s="106"/>
      <c r="H108" s="104"/>
      <c r="I108" s="107"/>
      <c r="J108" s="108"/>
    </row>
    <row r="109" spans="1:10" ht="33.75">
      <c r="A109" s="101" t="str">
        <f>Criteria!$A108</f>
        <v>Real-time communication</v>
      </c>
      <c r="B109" s="103">
        <v>106</v>
      </c>
      <c r="C109" s="103" t="str">
        <f>Criteria!B108</f>
        <v>15.10</v>
      </c>
      <c r="D109" s="103" t="str">
        <f>Criteria!C108</f>
        <v>A</v>
      </c>
      <c r="E109" s="104" t="str">
        <f>Criteria!D108</f>
        <v>For each two-way voice communication application that has voice-based services, are these services usable without the need to listen or speak?</v>
      </c>
      <c r="F109" s="105" t="s">
        <v>2</v>
      </c>
      <c r="G109" s="106"/>
      <c r="H109" s="104"/>
      <c r="I109" s="107"/>
      <c r="J109" s="108"/>
    </row>
    <row r="110" spans="1:10" ht="33.75">
      <c r="A110" s="101" t="str">
        <f>Criteria!$A109</f>
        <v>Real-time communication</v>
      </c>
      <c r="B110" s="103">
        <v>107</v>
      </c>
      <c r="C110" s="103" t="str">
        <f>Criteria!B109</f>
        <v>15.11</v>
      </c>
      <c r="D110" s="103" t="str">
        <f>Criteria!C109</f>
        <v>AA</v>
      </c>
      <c r="E110" s="104" t="str">
        <f>Criteria!D109</f>
        <v>For each two-way voice communication application that has real-time video, is the quality of the video sufficient?</v>
      </c>
      <c r="F110" s="105" t="s">
        <v>2</v>
      </c>
    </row>
  </sheetData>
  <autoFilter ref="A3:M158" xr:uid="{00000000-0009-0000-0000-000014000000}"/>
  <mergeCells count="4">
    <mergeCell ref="A1:D1"/>
    <mergeCell ref="A2:D2"/>
    <mergeCell ref="E1:I1"/>
    <mergeCell ref="E2:I2"/>
  </mergeCells>
  <conditionalFormatting sqref="G4:G109">
    <cfRule type="cellIs" dxfId="53" priority="9" operator="equal">
      <formula>"D"</formula>
    </cfRule>
  </conditionalFormatting>
  <conditionalFormatting sqref="F4">
    <cfRule type="cellIs" dxfId="52" priority="5" operator="equal">
      <formula>"c"</formula>
    </cfRule>
    <cfRule type="cellIs" dxfId="51" priority="6" operator="equal">
      <formula>"nc"</formula>
    </cfRule>
    <cfRule type="cellIs" dxfId="50" priority="7" operator="equal">
      <formula>"na"</formula>
    </cfRule>
    <cfRule type="cellIs" dxfId="49" priority="8" operator="equal">
      <formula>"nt"</formula>
    </cfRule>
  </conditionalFormatting>
  <conditionalFormatting sqref="F5:F110">
    <cfRule type="cellIs" dxfId="48" priority="1" operator="equal">
      <formula>"c"</formula>
    </cfRule>
    <cfRule type="cellIs" dxfId="47" priority="2" operator="equal">
      <formula>"nc"</formula>
    </cfRule>
    <cfRule type="cellIs" dxfId="46" priority="3" operator="equal">
      <formula>"na"</formula>
    </cfRule>
    <cfRule type="cellIs" dxfId="45" priority="4" operator="equal">
      <formula>"nt"</formula>
    </cfRule>
  </conditionalFormatting>
  <pageMargins left="0.7" right="0.7" top="0.75" bottom="0.75" header="0.3" footer="0.3"/>
  <pageSetup paperSize="9" orientation="landscape" horizontalDpi="4294967293" verticalDpi="4294967293"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400-000000000000}">
          <x14:formula1>
            <xm:f>CalculationBase!$AH$7:$AH$10</xm:f>
          </x14:formula1>
          <xm:sqref>F4:F110</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K110"/>
  <sheetViews>
    <sheetView zoomScale="115" zoomScaleNormal="115" workbookViewId="0">
      <selection activeCell="A3" sqref="A3:J3"/>
    </sheetView>
  </sheetViews>
  <sheetFormatPr defaultColWidth="8.5703125" defaultRowHeight="14.25"/>
  <cols>
    <col min="1" max="1" width="14.5703125" style="97" customWidth="1"/>
    <col min="2" max="2" width="5.42578125" style="110" hidden="1" customWidth="1"/>
    <col min="3" max="3" width="5.42578125" style="110" customWidth="1"/>
    <col min="4" max="4" width="4.42578125" style="110" customWidth="1"/>
    <col min="5" max="5" width="38.42578125" style="99" customWidth="1"/>
    <col min="6" max="7" width="5.42578125" style="99" customWidth="1"/>
    <col min="8" max="8" width="70.5703125" style="99" customWidth="1"/>
    <col min="9" max="9" width="36.42578125" style="99" customWidth="1"/>
    <col min="10" max="10" width="30.5703125" style="99" customWidth="1"/>
    <col min="11" max="11" width="8.5703125" style="99"/>
    <col min="12" max="16384" width="8.5703125" style="97"/>
  </cols>
  <sheetData>
    <row r="1" spans="1:11">
      <c r="A1" s="156" t="s">
        <v>289</v>
      </c>
      <c r="B1" s="156"/>
      <c r="C1" s="156"/>
      <c r="D1" s="156"/>
      <c r="E1" s="157" t="str">
        <f ca="1">IF(LOOKUP(J1,Sample!A10:A68,Sample!B10:B68)&lt;&gt;0,LOOKUP(J1,Sample!A10:A68,Sample!B10:B68),"-")</f>
        <v>E16</v>
      </c>
      <c r="F1" s="157"/>
      <c r="G1" s="157"/>
      <c r="H1" s="157"/>
      <c r="I1" s="157"/>
      <c r="J1" s="96" t="str">
        <f ca="1">IFERROR(RIGHT(CELL("nomfichier",$A$2),LEN(CELL("nomfichier",$A$2))-SEARCH("]",CELL("nomfichier",$A$2))), RIGHT(CELL("filename",$A$2),LEN(CELL("filename",$A$2))-SEARCH("]",CELL("filename",$A$2))))</f>
        <v>E16</v>
      </c>
      <c r="K1" s="97"/>
    </row>
    <row r="2" spans="1:11">
      <c r="A2" s="158" t="s">
        <v>290</v>
      </c>
      <c r="B2" s="158"/>
      <c r="C2" s="158"/>
      <c r="D2" s="158"/>
      <c r="E2" s="159" t="str">
        <f ca="1">IF(LOOKUP(J1,Sample!A10:A68,Sample!C10:C68)&lt;&gt;0,LOOKUP(J1,Sample!A10:A68,Sample!C10:C68),"-")</f>
        <v>-</v>
      </c>
      <c r="F2" s="159"/>
      <c r="G2" s="159"/>
      <c r="H2" s="159"/>
      <c r="I2" s="159"/>
      <c r="J2" s="98"/>
    </row>
    <row r="3" spans="1:11" s="102" customFormat="1" ht="33.75">
      <c r="A3" s="100" t="s">
        <v>148</v>
      </c>
      <c r="B3" s="100" t="s">
        <v>291</v>
      </c>
      <c r="C3" s="100" t="s">
        <v>149</v>
      </c>
      <c r="D3" s="100" t="s">
        <v>150</v>
      </c>
      <c r="E3" s="101" t="s">
        <v>151</v>
      </c>
      <c r="F3" s="100" t="s">
        <v>292</v>
      </c>
      <c r="G3" s="100" t="s">
        <v>293</v>
      </c>
      <c r="H3" s="101" t="s">
        <v>294</v>
      </c>
      <c r="I3" s="101" t="s">
        <v>295</v>
      </c>
      <c r="J3" s="101" t="s">
        <v>296</v>
      </c>
    </row>
    <row r="4" spans="1:11" s="99" customFormat="1" ht="22.5">
      <c r="A4" s="101" t="str">
        <f>Criteria!$A3</f>
        <v>Graphic elements</v>
      </c>
      <c r="B4" s="103">
        <v>1</v>
      </c>
      <c r="C4" s="103" t="str">
        <f>Criteria!B3</f>
        <v>1.1</v>
      </c>
      <c r="D4" s="103" t="str">
        <f>Criteria!C3</f>
        <v>A</v>
      </c>
      <c r="E4" s="104" t="str">
        <f>Criteria!D3</f>
        <v>Is every decorative graphic element ignored by assistive technologies?</v>
      </c>
      <c r="F4" s="105" t="s">
        <v>2</v>
      </c>
      <c r="G4" s="106"/>
      <c r="H4" s="104"/>
      <c r="I4" s="107"/>
      <c r="J4" s="111"/>
    </row>
    <row r="5" spans="1:11" s="99" customFormat="1" ht="33.75">
      <c r="A5" s="101" t="str">
        <f>Criteria!$A4</f>
        <v>Graphic elements</v>
      </c>
      <c r="B5" s="103">
        <v>2</v>
      </c>
      <c r="C5" s="103" t="str">
        <f>Criteria!B4</f>
        <v>1.2</v>
      </c>
      <c r="D5" s="103" t="str">
        <f>Criteria!C4</f>
        <v>A</v>
      </c>
      <c r="E5" s="104" t="str">
        <f>Criteria!D4</f>
        <v>Does each graphic element conveying information have an alternative accessible to assistive technologies?</v>
      </c>
      <c r="F5" s="105" t="s">
        <v>2</v>
      </c>
      <c r="G5" s="106"/>
      <c r="H5" s="104"/>
      <c r="I5" s="107"/>
      <c r="J5" s="108"/>
    </row>
    <row r="6" spans="1:11" s="99" customFormat="1" ht="33.75">
      <c r="A6" s="101" t="str">
        <f>Criteria!$A5</f>
        <v>Graphic elements</v>
      </c>
      <c r="B6" s="103">
        <v>3</v>
      </c>
      <c r="C6" s="103" t="str">
        <f>Criteria!B5</f>
        <v>1.3</v>
      </c>
      <c r="D6" s="103" t="str">
        <f>Criteria!C5</f>
        <v>A</v>
      </c>
      <c r="E6" s="104" t="str">
        <f>Criteria!D5</f>
        <v>For each graphic element conveying information, is the alternative accessible to assistive technologies relevant (excluding special cases)?</v>
      </c>
      <c r="F6" s="105" t="s">
        <v>2</v>
      </c>
      <c r="G6" s="106"/>
      <c r="H6" s="104"/>
      <c r="I6" s="107"/>
      <c r="J6" s="108"/>
    </row>
    <row r="7" spans="1:11" ht="45">
      <c r="A7" s="101" t="str">
        <f>Criteria!$A6</f>
        <v>Graphic elements</v>
      </c>
      <c r="B7" s="103">
        <v>4</v>
      </c>
      <c r="C7" s="103" t="str">
        <f>Criteria!B6</f>
        <v>1.4</v>
      </c>
      <c r="D7" s="103" t="str">
        <f>Criteria!C6</f>
        <v>A</v>
      </c>
      <c r="E7" s="104" t="str">
        <f>Criteria!D6</f>
        <v>For each graphic element used as a CAPTCHA or as a test graphic element, does the alternative rendered by assistive technologies make it possible to identify the nature and function of the graphic element?</v>
      </c>
      <c r="F7" s="105" t="s">
        <v>2</v>
      </c>
      <c r="G7" s="106"/>
      <c r="H7" s="104"/>
      <c r="I7" s="107"/>
      <c r="J7" s="108"/>
    </row>
    <row r="8" spans="1:11" ht="22.5">
      <c r="A8" s="101" t="str">
        <f>Criteria!$A7</f>
        <v>Graphic elements</v>
      </c>
      <c r="B8" s="103">
        <v>5</v>
      </c>
      <c r="C8" s="103" t="str">
        <f>Criteria!B7</f>
        <v>1.5</v>
      </c>
      <c r="D8" s="103" t="str">
        <f>Criteria!C7</f>
        <v>A</v>
      </c>
      <c r="E8" s="104" t="str">
        <f>Criteria!D7</f>
        <v>Does each graphic element used as a CAPTCHA have an alternative?</v>
      </c>
      <c r="F8" s="105" t="s">
        <v>2</v>
      </c>
      <c r="G8" s="106"/>
      <c r="H8" s="104"/>
      <c r="I8" s="107"/>
      <c r="J8" s="108"/>
    </row>
    <row r="9" spans="1:11" ht="22.5">
      <c r="A9" s="101" t="str">
        <f>Criteria!$A8</f>
        <v>Graphic elements</v>
      </c>
      <c r="B9" s="103">
        <v>6</v>
      </c>
      <c r="C9" s="103" t="str">
        <f>Criteria!B8</f>
        <v>1.6</v>
      </c>
      <c r="D9" s="103" t="str">
        <f>Criteria!C8</f>
        <v>A</v>
      </c>
      <c r="E9" s="104" t="str">
        <f>Criteria!D8</f>
        <v>Does each graphic element conveying information have, where necessary, a detailed description?</v>
      </c>
      <c r="F9" s="105" t="s">
        <v>2</v>
      </c>
      <c r="G9" s="106"/>
      <c r="H9" s="104"/>
      <c r="I9" s="107"/>
      <c r="J9" s="108"/>
    </row>
    <row r="10" spans="1:11" ht="22.5">
      <c r="A10" s="101" t="str">
        <f>Criteria!$A9</f>
        <v>Graphic elements</v>
      </c>
      <c r="B10" s="103">
        <v>7</v>
      </c>
      <c r="C10" s="103" t="str">
        <f>Criteria!B9</f>
        <v>1.7</v>
      </c>
      <c r="D10" s="103" t="str">
        <f>Criteria!C9</f>
        <v>A</v>
      </c>
      <c r="E10" s="104" t="str">
        <f>Criteria!D9</f>
        <v>For each graphic element conveying information with a detailed description, is this description relevant?</v>
      </c>
      <c r="F10" s="105" t="s">
        <v>2</v>
      </c>
      <c r="G10" s="106"/>
      <c r="H10" s="104"/>
      <c r="I10" s="107"/>
      <c r="J10" s="108"/>
    </row>
    <row r="11" spans="1:11" ht="45">
      <c r="A11" s="101" t="str">
        <f>Criteria!$A10</f>
        <v>Graphic elements</v>
      </c>
      <c r="B11" s="103">
        <v>8</v>
      </c>
      <c r="C11" s="103" t="str">
        <f>Criteria!B10</f>
        <v>1.8</v>
      </c>
      <c r="D11" s="103" t="str">
        <f>Criteria!C10</f>
        <v>AA</v>
      </c>
      <c r="E11" s="104" t="str">
        <f>Criteria!D10</f>
        <v>Each text graphic element conveying information, in the absence of a replacement mechanism, must, if possible, be replaced by styled text. Is this rule respected (excluding special cases)?</v>
      </c>
      <c r="F11" s="105" t="s">
        <v>2</v>
      </c>
      <c r="G11" s="106"/>
      <c r="H11" s="104"/>
      <c r="I11" s="107"/>
      <c r="J11" s="108"/>
    </row>
    <row r="12" spans="1:11" ht="22.5">
      <c r="A12" s="101" t="str">
        <f>Criteria!$A11</f>
        <v>Graphic elements</v>
      </c>
      <c r="B12" s="103">
        <v>9</v>
      </c>
      <c r="C12" s="103" t="str">
        <f>Criteria!B11</f>
        <v>1.9</v>
      </c>
      <c r="D12" s="103" t="str">
        <f>Criteria!C11</f>
        <v>AA</v>
      </c>
      <c r="E12" s="104" t="str">
        <f>Criteria!D11</f>
        <v>Is each graphic element with legend correctly rendered by assistive technologies?</v>
      </c>
      <c r="F12" s="105" t="s">
        <v>2</v>
      </c>
      <c r="G12" s="106"/>
      <c r="H12" s="104"/>
      <c r="I12" s="107"/>
      <c r="J12" s="108"/>
    </row>
    <row r="13" spans="1:11" ht="22.5">
      <c r="A13" s="101" t="str">
        <f>Criteria!$A12</f>
        <v>Colours</v>
      </c>
      <c r="B13" s="103">
        <v>10</v>
      </c>
      <c r="C13" s="103" t="str">
        <f>Criteria!B12</f>
        <v>2.1</v>
      </c>
      <c r="D13" s="103" t="str">
        <f>Criteria!C12</f>
        <v>A</v>
      </c>
      <c r="E13" s="104" t="str">
        <f>Criteria!D12</f>
        <v>On each screen, information must not be provided by colour alone. Is this rule respected?</v>
      </c>
      <c r="F13" s="105" t="s">
        <v>2</v>
      </c>
      <c r="G13" s="106"/>
      <c r="H13" s="104"/>
      <c r="I13" s="107"/>
      <c r="J13" s="108"/>
    </row>
    <row r="14" spans="1:11" ht="33.75">
      <c r="A14" s="101" t="str">
        <f>Criteria!$A13</f>
        <v>Colours</v>
      </c>
      <c r="B14" s="103">
        <v>11</v>
      </c>
      <c r="C14" s="103" t="str">
        <f>Criteria!B13</f>
        <v>2.2</v>
      </c>
      <c r="D14" s="103" t="str">
        <f>Criteria!C13</f>
        <v>AA</v>
      </c>
      <c r="E14" s="104" t="str">
        <f>Criteria!D13</f>
        <v>On each screen, is the contrast between the colour of the text and the colour of its background sufficiently high (excluding special cases)?</v>
      </c>
      <c r="F14" s="105" t="s">
        <v>2</v>
      </c>
      <c r="G14" s="106"/>
      <c r="H14" s="104"/>
      <c r="I14" s="107"/>
      <c r="J14" s="108"/>
    </row>
    <row r="15" spans="1:11" ht="45">
      <c r="A15" s="101" t="str">
        <f>Criteria!$A14</f>
        <v>Colours</v>
      </c>
      <c r="B15" s="103">
        <v>12</v>
      </c>
      <c r="C15" s="103" t="str">
        <f>Criteria!B14</f>
        <v>2.3</v>
      </c>
      <c r="D15" s="103" t="str">
        <f>Criteria!C14</f>
        <v>AA</v>
      </c>
      <c r="E15" s="104" t="str">
        <f>Criteria!D14</f>
        <v>On each screen, are the colours used in the user interface components and the graphic elements conveying information sufficiently contrasted (excluding special cases)?</v>
      </c>
      <c r="F15" s="105" t="s">
        <v>2</v>
      </c>
      <c r="G15" s="106"/>
      <c r="H15" s="104"/>
      <c r="I15" s="107"/>
      <c r="J15" s="108"/>
    </row>
    <row r="16" spans="1:11" ht="33.75">
      <c r="A16" s="101" t="str">
        <f>Criteria!$A15</f>
        <v>Colours</v>
      </c>
      <c r="B16" s="103">
        <v>13</v>
      </c>
      <c r="C16" s="103" t="str">
        <f>Criteria!B15</f>
        <v>2.4</v>
      </c>
      <c r="D16" s="103" t="str">
        <f>Criteria!C15</f>
        <v>AA</v>
      </c>
      <c r="E16" s="104" t="str">
        <f>Criteria!D15</f>
        <v>Is the contrast ratio of each replacement mechanism for displaying a correct contrast ratio sufficiently high?</v>
      </c>
      <c r="F16" s="105" t="s">
        <v>2</v>
      </c>
      <c r="G16" s="106"/>
      <c r="H16" s="104"/>
      <c r="I16" s="107"/>
      <c r="J16" s="108"/>
    </row>
    <row r="17" spans="1:10" ht="33.75">
      <c r="A17" s="101" t="str">
        <f>Criteria!$A16</f>
        <v>Multimedia</v>
      </c>
      <c r="B17" s="103">
        <v>14</v>
      </c>
      <c r="C17" s="103" t="str">
        <f>Criteria!B16</f>
        <v>3.1</v>
      </c>
      <c r="D17" s="103" t="str">
        <f>Criteria!C16</f>
        <v>A</v>
      </c>
      <c r="E17" s="104" t="str">
        <f>Criteria!D16</f>
        <v>Does each pre-recorded audio-only time-based media have, where appropriate, a clearly identifiable adjacent transcript (excluding special cases)?</v>
      </c>
      <c r="F17" s="105" t="s">
        <v>2</v>
      </c>
      <c r="G17" s="106"/>
      <c r="H17" s="104"/>
      <c r="I17" s="107"/>
      <c r="J17" s="108"/>
    </row>
    <row r="18" spans="1:10" ht="33.75">
      <c r="A18" s="101" t="str">
        <f>Criteria!$A17</f>
        <v>Multimedia</v>
      </c>
      <c r="B18" s="103">
        <v>15</v>
      </c>
      <c r="C18" s="103" t="str">
        <f>Criteria!B17</f>
        <v>3.2</v>
      </c>
      <c r="D18" s="103" t="str">
        <f>Criteria!C17</f>
        <v>A</v>
      </c>
      <c r="E18" s="104" t="str">
        <f>Criteria!D17</f>
        <v>For each pre-recorded audio-only time-based media with a transcript, is this transcript relevant (excluding special cases)?</v>
      </c>
      <c r="F18" s="105" t="s">
        <v>2</v>
      </c>
      <c r="G18" s="106"/>
      <c r="H18" s="104"/>
      <c r="I18" s="107"/>
      <c r="J18" s="108"/>
    </row>
    <row r="19" spans="1:10" ht="33.75">
      <c r="A19" s="101" t="str">
        <f>Criteria!$A18</f>
        <v>Multimedia</v>
      </c>
      <c r="B19" s="103">
        <v>16</v>
      </c>
      <c r="C19" s="103" t="str">
        <f>Criteria!B18</f>
        <v>3.3</v>
      </c>
      <c r="D19" s="103" t="str">
        <f>Criteria!C18</f>
        <v>A</v>
      </c>
      <c r="E19" s="104" t="str">
        <f>Criteria!D18</f>
        <v>Does each pre-recorded video-only time-based media have, if necessary, an alternative (excluding special cases)?</v>
      </c>
      <c r="F19" s="105" t="s">
        <v>2</v>
      </c>
      <c r="G19" s="106"/>
      <c r="H19" s="104"/>
      <c r="I19" s="107"/>
      <c r="J19" s="108"/>
    </row>
    <row r="20" spans="1:10" ht="33.75">
      <c r="A20" s="101" t="str">
        <f>Criteria!$A19</f>
        <v>Multimedia</v>
      </c>
      <c r="B20" s="103">
        <v>17</v>
      </c>
      <c r="C20" s="103" t="str">
        <f>Criteria!B19</f>
        <v>3.4</v>
      </c>
      <c r="D20" s="103" t="str">
        <f>Criteria!C19</f>
        <v>A</v>
      </c>
      <c r="E20" s="104" t="str">
        <f>Criteria!D19</f>
        <v>For each pre-recorded video-only time-based media with an alternative, is the alternative relevant (excluding special cases)?</v>
      </c>
      <c r="F20" s="105" t="s">
        <v>2</v>
      </c>
      <c r="G20" s="106"/>
      <c r="H20" s="104"/>
      <c r="I20" s="107"/>
      <c r="J20" s="108"/>
    </row>
    <row r="21" spans="1:10" ht="33.75">
      <c r="A21" s="101" t="str">
        <f>Criteria!$A20</f>
        <v>Multimedia</v>
      </c>
      <c r="B21" s="103">
        <v>18</v>
      </c>
      <c r="C21" s="103" t="str">
        <f>Criteria!B20</f>
        <v>3.5</v>
      </c>
      <c r="D21" s="103" t="str">
        <f>Criteria!C20</f>
        <v>A</v>
      </c>
      <c r="E21" s="104" t="str">
        <f>Criteria!D20</f>
        <v>Does each pre-recorded synchronised time-based media have, if necessary, an alternative (excluding special cases)?</v>
      </c>
      <c r="F21" s="105" t="s">
        <v>2</v>
      </c>
      <c r="G21" s="106"/>
      <c r="H21" s="104"/>
      <c r="I21" s="107"/>
      <c r="J21" s="108"/>
    </row>
    <row r="22" spans="1:10" ht="33.75">
      <c r="A22" s="101" t="str">
        <f>Criteria!$A21</f>
        <v>Multimedia</v>
      </c>
      <c r="B22" s="103">
        <v>19</v>
      </c>
      <c r="C22" s="103" t="str">
        <f>Criteria!B21</f>
        <v>3.6</v>
      </c>
      <c r="D22" s="103" t="str">
        <f>Criteria!C21</f>
        <v>A</v>
      </c>
      <c r="E22" s="104" t="str">
        <f>Criteria!D21</f>
        <v>For each pre-recorded synchronised time-based media with an alternative, is the alternative relevant (excluding special cases)?</v>
      </c>
      <c r="F22" s="105" t="s">
        <v>2</v>
      </c>
      <c r="G22" s="106"/>
      <c r="H22" s="104"/>
      <c r="I22" s="107"/>
      <c r="J22" s="108"/>
    </row>
    <row r="23" spans="1:10" ht="33.75">
      <c r="A23" s="101" t="str">
        <f>Criteria!$A22</f>
        <v>Multimedia</v>
      </c>
      <c r="B23" s="103">
        <v>20</v>
      </c>
      <c r="C23" s="103" t="str">
        <f>Criteria!B22</f>
        <v>3.7</v>
      </c>
      <c r="D23" s="103" t="str">
        <f>Criteria!C22</f>
        <v>A</v>
      </c>
      <c r="E23" s="104" t="str">
        <f>Criteria!D22</f>
        <v>Does each pre-recorded synchronised time-based media have, where appropriate, synchronised captions (excluding special cases)?</v>
      </c>
      <c r="F23" s="105" t="s">
        <v>2</v>
      </c>
      <c r="G23" s="106"/>
      <c r="H23" s="104"/>
      <c r="I23" s="107"/>
      <c r="J23" s="108"/>
    </row>
    <row r="24" spans="1:10" ht="33.75">
      <c r="A24" s="101" t="str">
        <f>Criteria!$A23</f>
        <v>Multimedia</v>
      </c>
      <c r="B24" s="103">
        <v>21</v>
      </c>
      <c r="C24" s="103" t="str">
        <f>Criteria!B23</f>
        <v>3.8</v>
      </c>
      <c r="D24" s="103" t="str">
        <f>Criteria!C23</f>
        <v>A</v>
      </c>
      <c r="E24" s="104" t="str">
        <f>Criteria!D23</f>
        <v>For each pre-recorded synchronised time-based media with synchronised captions, are these relevant?</v>
      </c>
      <c r="F24" s="105" t="s">
        <v>2</v>
      </c>
      <c r="G24" s="106"/>
      <c r="H24" s="104"/>
      <c r="I24" s="107"/>
      <c r="J24" s="108"/>
    </row>
    <row r="25" spans="1:10" ht="45">
      <c r="A25" s="101" t="str">
        <f>Criteria!$A24</f>
        <v>Multimedia</v>
      </c>
      <c r="B25" s="103">
        <v>22</v>
      </c>
      <c r="C25" s="103" t="str">
        <f>Criteria!B24</f>
        <v>3.9</v>
      </c>
      <c r="D25" s="103" t="str">
        <f>Criteria!C24</f>
        <v>AA</v>
      </c>
      <c r="E25" s="104" t="str">
        <f>Criteria!D24</f>
        <v>Does each pre-recorded time-based media (video only or synchronised) have, where appropriate, a synchronised audio description (excluding special cases)?</v>
      </c>
      <c r="F25" s="105" t="s">
        <v>2</v>
      </c>
      <c r="G25" s="106"/>
      <c r="H25" s="104"/>
      <c r="I25" s="107"/>
      <c r="J25" s="108"/>
    </row>
    <row r="26" spans="1:10" ht="33.75">
      <c r="A26" s="101" t="str">
        <f>Criteria!$A25</f>
        <v>Multimedia</v>
      </c>
      <c r="B26" s="103">
        <v>23</v>
      </c>
      <c r="C26" s="103" t="str">
        <f>Criteria!B25</f>
        <v>3.10</v>
      </c>
      <c r="D26" s="103" t="str">
        <f>Criteria!C25</f>
        <v>AA</v>
      </c>
      <c r="E26" s="104" t="str">
        <f>Criteria!D25</f>
        <v>For each pre-recorded video-only or synchronised time-based media with a synchronised audio description, is the description relevant?</v>
      </c>
      <c r="F26" s="105" t="s">
        <v>2</v>
      </c>
      <c r="G26" s="106"/>
      <c r="H26" s="104"/>
      <c r="I26" s="107"/>
      <c r="J26" s="108"/>
    </row>
    <row r="27" spans="1:10" ht="33.75">
      <c r="A27" s="101" t="str">
        <f>Criteria!$A26</f>
        <v>Multimedia</v>
      </c>
      <c r="B27" s="103">
        <v>24</v>
      </c>
      <c r="C27" s="103" t="str">
        <f>Criteria!B26</f>
        <v>3.11</v>
      </c>
      <c r="D27" s="103" t="str">
        <f>Criteria!C26</f>
        <v>A</v>
      </c>
      <c r="E27" s="104" t="str">
        <f>Criteria!D26</f>
        <v>For each pre-recorded time-based media, does the adjacent text content clearly identify the time-based media (excluding special cases)?</v>
      </c>
      <c r="F27" s="105" t="s">
        <v>2</v>
      </c>
      <c r="G27" s="106"/>
      <c r="H27" s="104"/>
      <c r="I27" s="107"/>
      <c r="J27" s="108"/>
    </row>
    <row r="28" spans="1:10" ht="22.5">
      <c r="A28" s="101" t="str">
        <f>Criteria!$A27</f>
        <v>Multimedia</v>
      </c>
      <c r="B28" s="103">
        <v>25</v>
      </c>
      <c r="C28" s="103" t="str">
        <f>Criteria!B27</f>
        <v>3.12</v>
      </c>
      <c r="D28" s="103" t="str">
        <f>Criteria!C27</f>
        <v>A</v>
      </c>
      <c r="E28" s="104" t="str">
        <f>Criteria!D27</f>
        <v>Is each automatically triggered sound sequence controllable by the user?</v>
      </c>
      <c r="F28" s="105" t="s">
        <v>2</v>
      </c>
      <c r="G28" s="106"/>
      <c r="H28" s="104"/>
      <c r="I28" s="107"/>
      <c r="J28" s="108"/>
    </row>
    <row r="29" spans="1:10" ht="22.5">
      <c r="A29" s="101" t="str">
        <f>Criteria!$A28</f>
        <v>Multimedia</v>
      </c>
      <c r="B29" s="103">
        <v>26</v>
      </c>
      <c r="C29" s="103" t="str">
        <f>Criteria!B28</f>
        <v>3.13</v>
      </c>
      <c r="D29" s="103" t="str">
        <f>Criteria!C28</f>
        <v>A</v>
      </c>
      <c r="E29" s="104" t="str">
        <f>Criteria!D28</f>
        <v>Does each time-based media have, where necessary, the viewing control features?</v>
      </c>
      <c r="F29" s="105" t="s">
        <v>2</v>
      </c>
      <c r="G29" s="106"/>
      <c r="H29" s="104"/>
      <c r="I29" s="107"/>
      <c r="J29" s="108"/>
    </row>
    <row r="30" spans="1:10" ht="33.75">
      <c r="A30" s="101" t="str">
        <f>Criteria!$A29</f>
        <v>Multimedia</v>
      </c>
      <c r="B30" s="103">
        <v>27</v>
      </c>
      <c r="C30" s="103" t="str">
        <f>Criteria!B29</f>
        <v>3.14</v>
      </c>
      <c r="D30" s="103" t="str">
        <f>Criteria!C29</f>
        <v>AA</v>
      </c>
      <c r="E30" s="104" t="str">
        <f>Criteria!D29</f>
        <v>For each time-based media, are alternative control features presented at the same level as other primary control features?</v>
      </c>
      <c r="F30" s="105" t="s">
        <v>2</v>
      </c>
      <c r="G30" s="106"/>
      <c r="H30" s="104"/>
      <c r="I30" s="107"/>
      <c r="J30" s="108"/>
    </row>
    <row r="31" spans="1:10" ht="45">
      <c r="A31" s="101" t="str">
        <f>Criteria!$A30</f>
        <v>Multimedia</v>
      </c>
      <c r="B31" s="103">
        <v>28</v>
      </c>
      <c r="C31" s="103" t="str">
        <f>Criteria!B30</f>
        <v>3.15</v>
      </c>
      <c r="D31" s="103" t="str">
        <f>Criteria!C30</f>
        <v>AA</v>
      </c>
      <c r="E31" s="104" t="str">
        <f>Criteria!D30</f>
        <v>For each feature that transmits, converts or records pre-recorded synchronised time-based media that has a captions track, at the end of the process, are the captions correctly preserved?</v>
      </c>
      <c r="F31" s="105" t="s">
        <v>2</v>
      </c>
      <c r="G31" s="106"/>
      <c r="H31" s="104"/>
      <c r="I31" s="107"/>
      <c r="J31" s="108"/>
    </row>
    <row r="32" spans="1:10" ht="56.25">
      <c r="A32" s="101" t="str">
        <f>Criteria!$A31</f>
        <v>Multimedia</v>
      </c>
      <c r="B32" s="103">
        <v>29</v>
      </c>
      <c r="C32" s="103" t="str">
        <f>Criteria!B31</f>
        <v>3.16</v>
      </c>
      <c r="D32" s="103" t="str">
        <f>Criteria!C31</f>
        <v>AA</v>
      </c>
      <c r="E32" s="104" t="str">
        <f>Criteria!D31</f>
        <v>For each feature that transmits, converts or records a time-based media pre-recorded with a synchronised audio description, at the end of the process, is the audio description correctly preserved?</v>
      </c>
      <c r="F32" s="105" t="s">
        <v>2</v>
      </c>
      <c r="G32" s="106"/>
      <c r="H32" s="104"/>
      <c r="I32" s="107"/>
      <c r="J32" s="108"/>
    </row>
    <row r="33" spans="1:10" ht="33.75">
      <c r="A33" s="101" t="str">
        <f>Criteria!$A32</f>
        <v>Multimedia</v>
      </c>
      <c r="B33" s="103">
        <v>30</v>
      </c>
      <c r="C33" s="103" t="str">
        <f>Criteria!B32</f>
        <v>3.17</v>
      </c>
      <c r="D33" s="103" t="str">
        <f>Criteria!C32</f>
        <v>AA</v>
      </c>
      <c r="E33" s="104" t="str">
        <f>Criteria!D32</f>
        <v>For each pre-recorded time-based media, is the presentation of captions controllable by the user (excluding special cases)?</v>
      </c>
      <c r="F33" s="105" t="s">
        <v>2</v>
      </c>
      <c r="G33" s="106"/>
      <c r="H33" s="104"/>
      <c r="I33" s="107"/>
      <c r="J33" s="108"/>
    </row>
    <row r="34" spans="1:10" ht="33.75">
      <c r="A34" s="101" t="str">
        <f>Criteria!$A33</f>
        <v>Multimedia</v>
      </c>
      <c r="B34" s="103">
        <v>31</v>
      </c>
      <c r="C34" s="103" t="str">
        <f>Criteria!B33</f>
        <v>3.18</v>
      </c>
      <c r="D34" s="103" t="str">
        <f>Criteria!C33</f>
        <v>AA</v>
      </c>
      <c r="E34" s="104" t="str">
        <f>Criteria!D33</f>
        <v>For each pre-recorded synchronised time-based media that has synchronised subtitles, can these be, if necessary, vocalised (excluding special cases)?</v>
      </c>
      <c r="F34" s="105" t="s">
        <v>2</v>
      </c>
      <c r="G34" s="106"/>
      <c r="H34" s="104"/>
      <c r="I34" s="107"/>
      <c r="J34" s="108"/>
    </row>
    <row r="35" spans="1:10">
      <c r="A35" s="101" t="str">
        <f>Criteria!$A34</f>
        <v>Tables</v>
      </c>
      <c r="B35" s="103">
        <v>32</v>
      </c>
      <c r="C35" s="103" t="str">
        <f>Criteria!B34</f>
        <v>4.1</v>
      </c>
      <c r="D35" s="103" t="str">
        <f>Criteria!C34</f>
        <v>A</v>
      </c>
      <c r="E35" s="104" t="str">
        <f>Criteria!D34</f>
        <v>Does each complex data table have a summary?</v>
      </c>
      <c r="F35" s="105" t="s">
        <v>2</v>
      </c>
      <c r="G35" s="106"/>
      <c r="H35" s="104"/>
      <c r="I35" s="107"/>
      <c r="J35" s="108"/>
    </row>
    <row r="36" spans="1:10" ht="22.5">
      <c r="A36" s="101" t="str">
        <f>Criteria!$A35</f>
        <v>Tables</v>
      </c>
      <c r="B36" s="103">
        <v>33</v>
      </c>
      <c r="C36" s="103" t="str">
        <f>Criteria!B35</f>
        <v>4.2</v>
      </c>
      <c r="D36" s="103" t="str">
        <f>Criteria!C35</f>
        <v>A</v>
      </c>
      <c r="E36" s="104" t="str">
        <f>Criteria!D35</f>
        <v>For each complex data table with a summary, is the summary relevant?</v>
      </c>
      <c r="F36" s="105" t="s">
        <v>2</v>
      </c>
      <c r="G36" s="106"/>
      <c r="H36" s="104"/>
      <c r="I36" s="107"/>
      <c r="J36" s="108"/>
    </row>
    <row r="37" spans="1:10">
      <c r="A37" s="101" t="str">
        <f>Criteria!$A36</f>
        <v>Tables</v>
      </c>
      <c r="B37" s="103">
        <v>34</v>
      </c>
      <c r="C37" s="103" t="str">
        <f>Criteria!B36</f>
        <v>4.3</v>
      </c>
      <c r="D37" s="103" t="str">
        <f>Criteria!C36</f>
        <v>A</v>
      </c>
      <c r="E37" s="104" t="str">
        <f>Criteria!D36</f>
        <v>Does each data table have a title?</v>
      </c>
      <c r="F37" s="105" t="s">
        <v>2</v>
      </c>
      <c r="G37" s="106"/>
      <c r="H37" s="104"/>
      <c r="I37" s="107"/>
      <c r="J37" s="108"/>
    </row>
    <row r="38" spans="1:10">
      <c r="A38" s="101" t="str">
        <f>Criteria!$A37</f>
        <v>Tables</v>
      </c>
      <c r="B38" s="103">
        <v>35</v>
      </c>
      <c r="C38" s="103" t="str">
        <f>Criteria!B37</f>
        <v>4.4</v>
      </c>
      <c r="D38" s="103" t="str">
        <f>Criteria!C37</f>
        <v>A</v>
      </c>
      <c r="E38" s="104" t="str">
        <f>Criteria!D37</f>
        <v>For each data table with a title, is the title relevant?</v>
      </c>
      <c r="F38" s="105" t="s">
        <v>2</v>
      </c>
      <c r="G38" s="106"/>
      <c r="H38" s="104"/>
      <c r="I38" s="107"/>
      <c r="J38" s="108"/>
    </row>
    <row r="39" spans="1:10" ht="22.5">
      <c r="A39" s="101" t="str">
        <f>Criteria!$A38</f>
        <v>Tables</v>
      </c>
      <c r="B39" s="103">
        <v>36</v>
      </c>
      <c r="C39" s="103" t="str">
        <f>Criteria!B38</f>
        <v>4.5</v>
      </c>
      <c r="D39" s="103" t="str">
        <f>Criteria!C38</f>
        <v>A</v>
      </c>
      <c r="E39" s="104" t="str">
        <f>Criteria!D38</f>
        <v>For each data table, are the row and column headings correctly linked to the data cells?</v>
      </c>
      <c r="F39" s="105" t="s">
        <v>2</v>
      </c>
      <c r="G39" s="106"/>
      <c r="H39" s="104"/>
      <c r="I39" s="107"/>
      <c r="J39" s="108"/>
    </row>
    <row r="40" spans="1:10" ht="33.75">
      <c r="A40" s="101" t="str">
        <f>Criteria!$A39</f>
        <v>Interactive components</v>
      </c>
      <c r="B40" s="103">
        <v>37</v>
      </c>
      <c r="C40" s="103" t="str">
        <f>Criteria!B39</f>
        <v>5.1</v>
      </c>
      <c r="D40" s="103" t="str">
        <f>Criteria!C39</f>
        <v>A</v>
      </c>
      <c r="E40" s="104" t="str">
        <f>Criteria!D39</f>
        <v>Is each user interface component, if necessary, compatible with assistive technologies (excluding special cases)?</v>
      </c>
      <c r="F40" s="105" t="s">
        <v>2</v>
      </c>
      <c r="G40" s="106"/>
      <c r="H40" s="104"/>
      <c r="I40" s="107"/>
      <c r="J40" s="108"/>
    </row>
    <row r="41" spans="1:10" ht="56.25" customHeight="1">
      <c r="A41" s="101" t="str">
        <f>Criteria!$A40</f>
        <v>Interactive components</v>
      </c>
      <c r="B41" s="103">
        <v>38</v>
      </c>
      <c r="C41" s="103" t="str">
        <f>Criteria!B40</f>
        <v>5.2</v>
      </c>
      <c r="D41" s="103" t="str">
        <f>Criteria!C40</f>
        <v>A</v>
      </c>
      <c r="E41" s="104" t="str">
        <f>Criteria!D40</f>
        <v>Is every user interface component accessible and operable by keyboard and any pointing device (excluding special cases)?</v>
      </c>
      <c r="F41" s="105" t="s">
        <v>2</v>
      </c>
      <c r="G41" s="106"/>
      <c r="H41" s="104"/>
      <c r="I41" s="107"/>
      <c r="J41" s="108"/>
    </row>
    <row r="42" spans="1:10" ht="22.5">
      <c r="A42" s="101" t="str">
        <f>Criteria!$A41</f>
        <v>Interactive components</v>
      </c>
      <c r="B42" s="103">
        <v>39</v>
      </c>
      <c r="C42" s="103" t="str">
        <f>Criteria!B41</f>
        <v>5.3</v>
      </c>
      <c r="D42" s="103" t="str">
        <f>Criteria!C41</f>
        <v>A</v>
      </c>
      <c r="E42" s="104" t="str">
        <f>Criteria!D41</f>
        <v>Does each context change meet one of these conditions?</v>
      </c>
      <c r="F42" s="105" t="s">
        <v>2</v>
      </c>
      <c r="G42" s="106"/>
      <c r="H42" s="104"/>
      <c r="I42" s="107"/>
      <c r="J42" s="108"/>
    </row>
    <row r="43" spans="1:10" ht="22.5">
      <c r="A43" s="101" t="str">
        <f>Criteria!$A42</f>
        <v>Interactive components</v>
      </c>
      <c r="B43" s="103">
        <v>40</v>
      </c>
      <c r="C43" s="103" t="str">
        <f>Criteria!B42</f>
        <v>5.4</v>
      </c>
      <c r="D43" s="103" t="str">
        <f>Criteria!C42</f>
        <v>AA</v>
      </c>
      <c r="E43" s="104" t="str">
        <f>Criteria!D42</f>
        <v>On each screen, are the status messages correctly rendered by assistive technologies?</v>
      </c>
      <c r="F43" s="105" t="s">
        <v>2</v>
      </c>
      <c r="G43" s="106"/>
      <c r="H43" s="104"/>
      <c r="I43" s="109"/>
      <c r="J43" s="108"/>
    </row>
    <row r="44" spans="1:10" ht="22.5">
      <c r="A44" s="101" t="str">
        <f>Criteria!$A43</f>
        <v>Interactive components</v>
      </c>
      <c r="B44" s="103">
        <v>41</v>
      </c>
      <c r="C44" s="103" t="str">
        <f>Criteria!B43</f>
        <v>5.5</v>
      </c>
      <c r="D44" s="103" t="str">
        <f>Criteria!C43</f>
        <v>A</v>
      </c>
      <c r="E44" s="104" t="str">
        <f>Criteria!D43</f>
        <v>Is each state of a toggle control presented to the user perceptible?</v>
      </c>
      <c r="F44" s="105" t="s">
        <v>2</v>
      </c>
      <c r="G44" s="106"/>
      <c r="H44" s="104"/>
      <c r="I44" s="107"/>
      <c r="J44" s="108"/>
    </row>
    <row r="45" spans="1:10" ht="22.5">
      <c r="A45" s="101" t="str">
        <f>Criteria!$A44</f>
        <v>Mandatory elements</v>
      </c>
      <c r="B45" s="103">
        <v>42</v>
      </c>
      <c r="C45" s="103" t="str">
        <f>Criteria!B44</f>
        <v>6.1</v>
      </c>
      <c r="D45" s="103" t="str">
        <f>Criteria!C44</f>
        <v>A</v>
      </c>
      <c r="E45" s="104" t="str">
        <f>Criteria!D44</f>
        <v>On each screen, are texts rendered by assistive technologies in the main language of the screen?</v>
      </c>
      <c r="F45" s="105" t="s">
        <v>2</v>
      </c>
      <c r="G45" s="106"/>
      <c r="H45" s="104"/>
      <c r="I45" s="107"/>
      <c r="J45" s="108"/>
    </row>
    <row r="46" spans="1:10" ht="33.75">
      <c r="A46" s="101" t="str">
        <f>Criteria!$A45</f>
        <v>Mandatory elements</v>
      </c>
      <c r="B46" s="103">
        <v>43</v>
      </c>
      <c r="C46" s="103" t="str">
        <f>Criteria!B45</f>
        <v>6.2</v>
      </c>
      <c r="D46" s="103" t="str">
        <f>Criteria!C45</f>
        <v>A</v>
      </c>
      <c r="E46" s="104" t="str">
        <f>Criteria!D45</f>
        <v>On each screen, interface elements must not be used only for layout purposes. Is this rule respected?</v>
      </c>
      <c r="F46" s="105" t="s">
        <v>2</v>
      </c>
      <c r="G46" s="106"/>
      <c r="H46" s="104"/>
      <c r="I46" s="107"/>
      <c r="J46" s="108"/>
    </row>
    <row r="47" spans="1:10" ht="22.5">
      <c r="A47" s="101" t="str">
        <f>Criteria!$A46</f>
        <v>Information structure</v>
      </c>
      <c r="B47" s="103">
        <v>44</v>
      </c>
      <c r="C47" s="103" t="str">
        <f>Criteria!B46</f>
        <v>7.1</v>
      </c>
      <c r="D47" s="103" t="str">
        <f>Criteria!C46</f>
        <v>A</v>
      </c>
      <c r="E47" s="104" t="str">
        <f>Criteria!D46</f>
        <v>On each screen, is the information structured by the appropriate use of headings?</v>
      </c>
      <c r="F47" s="105" t="s">
        <v>2</v>
      </c>
      <c r="G47" s="106"/>
      <c r="H47" s="104"/>
      <c r="I47" s="107"/>
      <c r="J47" s="108"/>
    </row>
    <row r="48" spans="1:10" ht="22.5">
      <c r="A48" s="101" t="str">
        <f>Criteria!$A47</f>
        <v>Information structure</v>
      </c>
      <c r="B48" s="103">
        <v>45</v>
      </c>
      <c r="C48" s="103" t="str">
        <f>Criteria!B47</f>
        <v>7.2</v>
      </c>
      <c r="D48" s="103" t="str">
        <f>Criteria!C47</f>
        <v>A</v>
      </c>
      <c r="E48" s="104" t="str">
        <f>Criteria!D47</f>
        <v>On each screen, is each list correctly structured?</v>
      </c>
      <c r="F48" s="105" t="s">
        <v>2</v>
      </c>
      <c r="G48" s="106"/>
      <c r="H48" s="104"/>
      <c r="I48" s="107"/>
      <c r="J48" s="108"/>
    </row>
    <row r="49" spans="1:10" ht="55.35" customHeight="1">
      <c r="A49" s="101" t="str">
        <f>Criteria!$A48</f>
        <v>Presentation</v>
      </c>
      <c r="B49" s="103">
        <v>46</v>
      </c>
      <c r="C49" s="103" t="str">
        <f>Criteria!B48</f>
        <v>8.1</v>
      </c>
      <c r="D49" s="103" t="str">
        <f>Criteria!C48</f>
        <v>A</v>
      </c>
      <c r="E49" s="104" t="str">
        <f>Criteria!D48</f>
        <v>On each screen, is the visible content carrying information accessible to assistive technologies?</v>
      </c>
      <c r="F49" s="105" t="s">
        <v>2</v>
      </c>
      <c r="G49" s="106"/>
      <c r="H49" s="104"/>
      <c r="I49" s="107"/>
      <c r="J49" s="108"/>
    </row>
    <row r="50" spans="1:10" ht="55.35" customHeight="1">
      <c r="A50" s="101" t="str">
        <f>Criteria!$A49</f>
        <v>Presentation</v>
      </c>
      <c r="B50" s="103">
        <v>47</v>
      </c>
      <c r="C50" s="103" t="str">
        <f>Criteria!B49</f>
        <v>8.2</v>
      </c>
      <c r="D50" s="103" t="str">
        <f>Criteria!C49</f>
        <v>AA</v>
      </c>
      <c r="E50" s="104" t="str">
        <f>Criteria!D49</f>
        <v>On each screen, can the user increase the font size by at least 200% (excluding special cases)?</v>
      </c>
      <c r="F50" s="105" t="s">
        <v>2</v>
      </c>
      <c r="G50" s="106"/>
      <c r="H50" s="104"/>
      <c r="I50" s="107"/>
      <c r="J50" s="108"/>
    </row>
    <row r="51" spans="1:10" ht="55.35" customHeight="1">
      <c r="A51" s="101" t="str">
        <f>Criteria!$A50</f>
        <v>Presentation</v>
      </c>
      <c r="B51" s="103">
        <v>48</v>
      </c>
      <c r="C51" s="103" t="str">
        <f>Criteria!B50</f>
        <v>8.3</v>
      </c>
      <c r="D51" s="103" t="str">
        <f>Criteria!C50</f>
        <v>A</v>
      </c>
      <c r="E51" s="104" t="str">
        <f>Criteria!D50</f>
        <v>On each screen, does each component in a text environment whose nature is not obvious have a contrast ratio greater than or equal to 3:1 in relation to the surrounding text?</v>
      </c>
      <c r="F51" s="105" t="s">
        <v>2</v>
      </c>
      <c r="G51" s="106"/>
      <c r="H51" s="104"/>
      <c r="I51" s="107"/>
      <c r="J51" s="108"/>
    </row>
    <row r="52" spans="1:10" ht="45">
      <c r="A52" s="101" t="str">
        <f>Criteria!$A51</f>
        <v>Presentation</v>
      </c>
      <c r="B52" s="103">
        <v>49</v>
      </c>
      <c r="C52" s="103" t="str">
        <f>Criteria!B51</f>
        <v>8.4</v>
      </c>
      <c r="D52" s="103" t="str">
        <f>Criteria!C51</f>
        <v>A</v>
      </c>
      <c r="E52" s="104" t="str">
        <f>Criteria!D51</f>
        <v>On each screen, for each component in a text environment whose nature is not obvious, is there an indication other than colour to indicate when focused and hovered with the mouse?</v>
      </c>
      <c r="F52" s="105" t="s">
        <v>2</v>
      </c>
      <c r="G52" s="106"/>
      <c r="H52" s="104"/>
      <c r="I52" s="107"/>
      <c r="J52" s="108"/>
    </row>
    <row r="53" spans="1:10" ht="55.35" customHeight="1">
      <c r="A53" s="101" t="str">
        <f>Criteria!$A52</f>
        <v>Presentation</v>
      </c>
      <c r="B53" s="103">
        <v>50</v>
      </c>
      <c r="C53" s="103" t="str">
        <f>Criteria!B52</f>
        <v>8.5</v>
      </c>
      <c r="D53" s="103" t="str">
        <f>Criteria!C52</f>
        <v>A</v>
      </c>
      <c r="E53" s="104" t="str">
        <f>Criteria!D52</f>
        <v>On each screen, for each element receiving the focus, is the focus visible?</v>
      </c>
      <c r="F53" s="105" t="s">
        <v>2</v>
      </c>
      <c r="G53" s="106"/>
      <c r="H53" s="104"/>
      <c r="I53" s="107"/>
      <c r="J53" s="108"/>
    </row>
    <row r="54" spans="1:10" ht="55.35" customHeight="1">
      <c r="A54" s="101" t="str">
        <f>Criteria!$A53</f>
        <v>Presentation</v>
      </c>
      <c r="B54" s="103">
        <v>51</v>
      </c>
      <c r="C54" s="103" t="str">
        <f>Criteria!B53</f>
        <v>8.6</v>
      </c>
      <c r="D54" s="103" t="str">
        <f>Criteria!C53</f>
        <v>A</v>
      </c>
      <c r="E54" s="104" t="str">
        <f>Criteria!D53</f>
        <v>On each screen, information must not be conveyed solely by shape, size or location. Is this rule respected?</v>
      </c>
      <c r="F54" s="105" t="s">
        <v>2</v>
      </c>
      <c r="G54" s="106"/>
      <c r="H54" s="104"/>
      <c r="I54" s="107"/>
      <c r="J54" s="108"/>
    </row>
    <row r="55" spans="1:10" ht="55.35" customHeight="1">
      <c r="A55" s="101" t="str">
        <f>Criteria!$A54</f>
        <v>Presentation</v>
      </c>
      <c r="B55" s="103">
        <v>52</v>
      </c>
      <c r="C55" s="103" t="str">
        <f>Criteria!B54</f>
        <v>8.7</v>
      </c>
      <c r="D55" s="103" t="str">
        <f>Criteria!C54</f>
        <v>AA</v>
      </c>
      <c r="E55" s="104" t="str">
        <f>Criteria!D54</f>
        <v>On each screen, is the additional content that appears when the focus is set or when a user interface component is hovered over controllable by the user (excluding special cases)?</v>
      </c>
      <c r="F55" s="105" t="s">
        <v>2</v>
      </c>
      <c r="G55" s="106"/>
      <c r="H55" s="104"/>
      <c r="I55" s="107"/>
      <c r="J55" s="108"/>
    </row>
    <row r="56" spans="1:10" ht="55.35" customHeight="1">
      <c r="A56" s="101" t="str">
        <f>Criteria!$A55</f>
        <v>Forms</v>
      </c>
      <c r="B56" s="103">
        <v>53</v>
      </c>
      <c r="C56" s="103" t="str">
        <f>Criteria!B55</f>
        <v>9.1</v>
      </c>
      <c r="D56" s="103" t="str">
        <f>Criteria!C55</f>
        <v>A</v>
      </c>
      <c r="E56" s="104" t="str">
        <f>Criteria!D55</f>
        <v>Does each form field have a visible label?</v>
      </c>
      <c r="F56" s="105" t="s">
        <v>2</v>
      </c>
      <c r="G56" s="106"/>
      <c r="H56" s="104"/>
      <c r="I56" s="107"/>
      <c r="J56" s="108"/>
    </row>
    <row r="57" spans="1:10" ht="55.35" customHeight="1">
      <c r="A57" s="101" t="str">
        <f>Criteria!$A56</f>
        <v>Forms</v>
      </c>
      <c r="B57" s="103">
        <v>54</v>
      </c>
      <c r="C57" s="103" t="str">
        <f>Criteria!B56</f>
        <v>9.2</v>
      </c>
      <c r="D57" s="103" t="str">
        <f>Criteria!C56</f>
        <v>A</v>
      </c>
      <c r="E57" s="104" t="str">
        <f>Criteria!D56</f>
        <v>Does each form field have a label that is accessible to assistive technologies?</v>
      </c>
      <c r="F57" s="105" t="s">
        <v>2</v>
      </c>
      <c r="G57" s="106"/>
      <c r="H57" s="104"/>
      <c r="I57" s="107"/>
      <c r="J57" s="108"/>
    </row>
    <row r="58" spans="1:10">
      <c r="A58" s="101" t="str">
        <f>Criteria!$A57</f>
        <v>Forms</v>
      </c>
      <c r="B58" s="103">
        <v>55</v>
      </c>
      <c r="C58" s="103" t="str">
        <f>Criteria!B57</f>
        <v>9.3</v>
      </c>
      <c r="D58" s="103" t="str">
        <f>Criteria!C57</f>
        <v>A</v>
      </c>
      <c r="E58" s="104" t="str">
        <f>Criteria!D57</f>
        <v>Is each label associated with a form field relevant?</v>
      </c>
      <c r="F58" s="105" t="s">
        <v>2</v>
      </c>
      <c r="G58" s="106"/>
      <c r="H58" s="104"/>
      <c r="I58" s="107"/>
      <c r="J58" s="108"/>
    </row>
    <row r="59" spans="1:10" ht="22.5">
      <c r="A59" s="101" t="str">
        <f>Criteria!$A58</f>
        <v>Forms</v>
      </c>
      <c r="B59" s="103">
        <v>56</v>
      </c>
      <c r="C59" s="103" t="str">
        <f>Criteria!B58</f>
        <v>9.4</v>
      </c>
      <c r="D59" s="103" t="str">
        <f>Criteria!C58</f>
        <v>A</v>
      </c>
      <c r="E59" s="104" t="str">
        <f>Criteria!D58</f>
        <v>Are each field label and its associated field located next to each other?</v>
      </c>
      <c r="F59" s="105" t="s">
        <v>2</v>
      </c>
      <c r="G59" s="106"/>
      <c r="H59" s="104"/>
      <c r="I59" s="107"/>
      <c r="J59" s="108"/>
    </row>
    <row r="60" spans="1:10" ht="55.35" customHeight="1">
      <c r="A60" s="101" t="str">
        <f>Criteria!$A59</f>
        <v>Forms</v>
      </c>
      <c r="B60" s="103">
        <v>57</v>
      </c>
      <c r="C60" s="103" t="str">
        <f>Criteria!B59</f>
        <v>9.5</v>
      </c>
      <c r="D60" s="103" t="str">
        <f>Criteria!C59</f>
        <v>A</v>
      </c>
      <c r="E60" s="104" t="str">
        <f>Criteria!D59</f>
        <v>In each form, is the label of each button relevant?</v>
      </c>
      <c r="F60" s="105" t="s">
        <v>2</v>
      </c>
      <c r="G60" s="106"/>
      <c r="H60" s="104"/>
      <c r="I60" s="107"/>
      <c r="J60" s="108"/>
    </row>
    <row r="61" spans="1:10" ht="55.35" customHeight="1">
      <c r="A61" s="101" t="str">
        <f>Criteria!$A60</f>
        <v>Forms</v>
      </c>
      <c r="B61" s="103">
        <v>58</v>
      </c>
      <c r="C61" s="103" t="str">
        <f>Criteria!B60</f>
        <v>9.6</v>
      </c>
      <c r="D61" s="103" t="str">
        <f>Criteria!C60</f>
        <v>A</v>
      </c>
      <c r="E61" s="104" t="str">
        <f>Criteria!D60</f>
        <v>In each form, are the related form controls identified, if necessary?</v>
      </c>
      <c r="F61" s="105" t="s">
        <v>2</v>
      </c>
      <c r="G61" s="106"/>
      <c r="H61" s="104"/>
      <c r="I61" s="107"/>
      <c r="J61" s="108"/>
    </row>
    <row r="62" spans="1:10" ht="22.5">
      <c r="A62" s="101" t="str">
        <f>Criteria!$A61</f>
        <v>Forms</v>
      </c>
      <c r="B62" s="103">
        <v>59</v>
      </c>
      <c r="C62" s="103" t="str">
        <f>Criteria!B61</f>
        <v>9.7</v>
      </c>
      <c r="D62" s="103" t="str">
        <f>Criteria!C61</f>
        <v>A</v>
      </c>
      <c r="E62" s="104" t="str">
        <f>Criteria!D61</f>
        <v>Are the mandatory form fields correctly identified (excluding special cases)?</v>
      </c>
      <c r="F62" s="105" t="s">
        <v>2</v>
      </c>
      <c r="G62" s="106"/>
      <c r="H62" s="104"/>
      <c r="I62" s="107"/>
      <c r="J62" s="108"/>
    </row>
    <row r="63" spans="1:10" ht="22.5">
      <c r="A63" s="101" t="str">
        <f>Criteria!$A62</f>
        <v>Forms</v>
      </c>
      <c r="B63" s="103">
        <v>60</v>
      </c>
      <c r="C63" s="103" t="str">
        <f>Criteria!B62</f>
        <v>9.8</v>
      </c>
      <c r="D63" s="103" t="str">
        <f>Criteria!C62</f>
        <v>A</v>
      </c>
      <c r="E63" s="104" t="str">
        <f>Criteria!D62</f>
        <v>For each mandatory form field, is the expected data type and/or format available?</v>
      </c>
      <c r="F63" s="105" t="s">
        <v>2</v>
      </c>
      <c r="G63" s="106"/>
      <c r="H63" s="104"/>
      <c r="I63" s="107"/>
      <c r="J63" s="108"/>
    </row>
    <row r="64" spans="1:10">
      <c r="A64" s="101" t="str">
        <f>Criteria!$A63</f>
        <v>Forms</v>
      </c>
      <c r="B64" s="103">
        <v>61</v>
      </c>
      <c r="C64" s="103" t="str">
        <f>Criteria!B63</f>
        <v>9.9</v>
      </c>
      <c r="D64" s="103" t="str">
        <f>Criteria!C63</f>
        <v>A</v>
      </c>
      <c r="E64" s="104" t="str">
        <f>Criteria!D63</f>
        <v>In each form, are input errors accessible?</v>
      </c>
      <c r="F64" s="105" t="s">
        <v>2</v>
      </c>
      <c r="G64" s="106"/>
      <c r="H64" s="104"/>
      <c r="I64" s="107"/>
      <c r="J64" s="108"/>
    </row>
    <row r="65" spans="1:10" ht="33.75">
      <c r="A65" s="101" t="str">
        <f>Criteria!$A64</f>
        <v>Forms</v>
      </c>
      <c r="B65" s="103">
        <v>62</v>
      </c>
      <c r="C65" s="103" t="str">
        <f>Criteria!B64</f>
        <v>9.10</v>
      </c>
      <c r="D65" s="103" t="str">
        <f>Criteria!C64</f>
        <v>AA</v>
      </c>
      <c r="E65" s="104" t="str">
        <f>Criteria!D64</f>
        <v>In each form, is the error management accompanied, if necessary, by suggestions of expected data types, formats or values?</v>
      </c>
      <c r="F65" s="105" t="s">
        <v>2</v>
      </c>
      <c r="G65" s="106"/>
      <c r="H65" s="104"/>
      <c r="I65" s="107"/>
      <c r="J65" s="108"/>
    </row>
    <row r="66" spans="1:10" ht="55.35" customHeight="1">
      <c r="A66" s="101" t="str">
        <f>Criteria!$A65</f>
        <v>Forms</v>
      </c>
      <c r="B66" s="103">
        <v>63</v>
      </c>
      <c r="C66" s="103" t="str">
        <f>Criteria!B65</f>
        <v>9.11</v>
      </c>
      <c r="D66" s="103" t="str">
        <f>Criteria!C65</f>
        <v>AA</v>
      </c>
      <c r="E66" s="104" t="str">
        <f>Criteria!D65</f>
        <v>For each form that modifies or deletes data, or transmits answers to a test or examination, or whose validation has financial or legal consequences, can the data entered be modified, updated or rendered by the user?</v>
      </c>
      <c r="F66" s="105" t="s">
        <v>2</v>
      </c>
      <c r="G66" s="106"/>
      <c r="H66" s="104"/>
      <c r="I66" s="107"/>
      <c r="J66" s="108"/>
    </row>
    <row r="67" spans="1:10" ht="55.35" customHeight="1">
      <c r="A67" s="101" t="str">
        <f>Criteria!$A66</f>
        <v>Forms</v>
      </c>
      <c r="B67" s="103">
        <v>64</v>
      </c>
      <c r="C67" s="103" t="str">
        <f>Criteria!B66</f>
        <v>9.12</v>
      </c>
      <c r="D67" s="103" t="str">
        <f>Criteria!C66</f>
        <v>AA</v>
      </c>
      <c r="E67" s="104" t="str">
        <f>Criteria!D66</f>
        <v>For each field that expects personal user data, is input facilitated?</v>
      </c>
      <c r="F67" s="105" t="s">
        <v>2</v>
      </c>
      <c r="G67" s="106"/>
      <c r="H67" s="104"/>
      <c r="I67" s="107"/>
      <c r="J67" s="108"/>
    </row>
    <row r="68" spans="1:10" ht="55.35" customHeight="1">
      <c r="A68" s="101" t="str">
        <f>Criteria!$A67</f>
        <v>Navigation</v>
      </c>
      <c r="B68" s="103">
        <v>65</v>
      </c>
      <c r="C68" s="103" t="str">
        <f>Criteria!B67</f>
        <v>10.1</v>
      </c>
      <c r="D68" s="103" t="str">
        <f>Criteria!C67</f>
        <v>A</v>
      </c>
      <c r="E68" s="104" t="str">
        <f>Criteria!D67</f>
        <v>On each screen, is the navigation sequence consistent?</v>
      </c>
      <c r="F68" s="105" t="s">
        <v>2</v>
      </c>
      <c r="G68" s="106"/>
      <c r="H68" s="104"/>
      <c r="I68" s="107"/>
      <c r="J68" s="108"/>
    </row>
    <row r="69" spans="1:10" ht="22.5">
      <c r="A69" s="101" t="str">
        <f>Criteria!$A68</f>
        <v>Navigation</v>
      </c>
      <c r="B69" s="103">
        <v>66</v>
      </c>
      <c r="C69" s="103" t="str">
        <f>Criteria!B68</f>
        <v>10.2</v>
      </c>
      <c r="D69" s="103" t="str">
        <f>Criteria!C68</f>
        <v>A</v>
      </c>
      <c r="E69" s="104" t="str">
        <f>Criteria!D68</f>
        <v>On each screen, is the reading sequence by assistive technologies consistent?</v>
      </c>
      <c r="F69" s="105" t="s">
        <v>2</v>
      </c>
      <c r="G69" s="106"/>
      <c r="H69" s="104"/>
      <c r="I69" s="107"/>
      <c r="J69" s="108"/>
    </row>
    <row r="70" spans="1:10" ht="76.5" customHeight="1">
      <c r="A70" s="101" t="str">
        <f>Criteria!$A69</f>
        <v>Navigation</v>
      </c>
      <c r="B70" s="103">
        <v>67</v>
      </c>
      <c r="C70" s="103" t="str">
        <f>Criteria!B69</f>
        <v>10.3</v>
      </c>
      <c r="D70" s="103" t="str">
        <f>Criteria!C69</f>
        <v>A</v>
      </c>
      <c r="E70" s="104" t="str">
        <f>Criteria!D69</f>
        <v>On each screen, the navigation must not contain any keyboard traps. Is this rule respected?</v>
      </c>
      <c r="F70" s="105" t="s">
        <v>2</v>
      </c>
      <c r="G70" s="106"/>
      <c r="H70" s="104"/>
      <c r="I70" s="107"/>
      <c r="J70" s="108"/>
    </row>
    <row r="71" spans="1:10" ht="33.75">
      <c r="A71" s="101" t="str">
        <f>Criteria!$A70</f>
        <v>Navigation</v>
      </c>
      <c r="B71" s="103">
        <v>68</v>
      </c>
      <c r="C71" s="103" t="str">
        <f>Criteria!B70</f>
        <v>10.4</v>
      </c>
      <c r="D71" s="103" t="str">
        <f>Criteria!C70</f>
        <v>A</v>
      </c>
      <c r="E71" s="104" t="str">
        <f>Criteria!D70</f>
        <v>On each screen, are keyboard shortcuts using only one key (upper or lower case letter, punctuation, number or symbol) controllable by the user?</v>
      </c>
      <c r="F71" s="105" t="s">
        <v>2</v>
      </c>
      <c r="G71" s="106"/>
      <c r="H71" s="104"/>
      <c r="I71" s="107"/>
      <c r="J71" s="108"/>
    </row>
    <row r="72" spans="1:10" ht="33.75">
      <c r="A72" s="101" t="str">
        <f>Criteria!$A71</f>
        <v>Consultation</v>
      </c>
      <c r="B72" s="103">
        <v>69</v>
      </c>
      <c r="C72" s="103" t="str">
        <f>Criteria!B71</f>
        <v>11.1</v>
      </c>
      <c r="D72" s="103" t="str">
        <f>Criteria!C71</f>
        <v>A</v>
      </c>
      <c r="E72" s="104" t="str">
        <f>Criteria!D71</f>
        <v>For each screen, does the user have control over each time limit modifying content (excluding special cases)?</v>
      </c>
      <c r="F72" s="105" t="s">
        <v>2</v>
      </c>
      <c r="G72" s="106"/>
      <c r="H72" s="104"/>
      <c r="I72" s="107"/>
      <c r="J72" s="108"/>
    </row>
    <row r="73" spans="1:10" ht="55.35" customHeight="1">
      <c r="A73" s="101" t="str">
        <f>Criteria!$A72</f>
        <v>Consultation</v>
      </c>
      <c r="B73" s="103">
        <v>70</v>
      </c>
      <c r="C73" s="103" t="str">
        <f>Criteria!B72</f>
        <v>11.2</v>
      </c>
      <c r="D73" s="103" t="str">
        <f>Criteria!C72</f>
        <v>A</v>
      </c>
      <c r="E73" s="104" t="str">
        <f>Criteria!D72</f>
        <v>For each screen, can each process limiting the time of a session be stopped or deleted (excluding special cases)?</v>
      </c>
      <c r="F73" s="105" t="s">
        <v>2</v>
      </c>
      <c r="G73" s="106"/>
      <c r="H73" s="104"/>
      <c r="I73" s="107"/>
      <c r="J73" s="108"/>
    </row>
    <row r="74" spans="1:10" ht="55.35" customHeight="1">
      <c r="A74" s="101" t="str">
        <f>Criteria!$A73</f>
        <v>Consultation</v>
      </c>
      <c r="B74" s="103">
        <v>71</v>
      </c>
      <c r="C74" s="103" t="str">
        <f>Criteria!B73</f>
        <v>11.3</v>
      </c>
      <c r="D74" s="103" t="str">
        <f>Criteria!C73</f>
        <v>A</v>
      </c>
      <c r="E74" s="104" t="str">
        <f>Criteria!D73</f>
        <v>On each screen, does each office document available for download have, if necessary, an accessible version (excluding special cases)?</v>
      </c>
      <c r="F74" s="105" t="s">
        <v>2</v>
      </c>
      <c r="G74" s="106"/>
      <c r="H74" s="104"/>
      <c r="I74" s="107"/>
      <c r="J74" s="108"/>
    </row>
    <row r="75" spans="1:10" ht="55.35" customHeight="1">
      <c r="A75" s="101" t="str">
        <f>Criteria!$A74</f>
        <v>Consultation</v>
      </c>
      <c r="B75" s="103">
        <v>72</v>
      </c>
      <c r="C75" s="103" t="str">
        <f>Criteria!B74</f>
        <v>11.4</v>
      </c>
      <c r="D75" s="103" t="str">
        <f>Criteria!C74</f>
        <v>A</v>
      </c>
      <c r="E75" s="104" t="str">
        <f>Criteria!D74</f>
        <v>For each office document with an accessible version, does this version offer the same information (excluding special cases)?</v>
      </c>
      <c r="F75" s="105" t="s">
        <v>2</v>
      </c>
      <c r="G75" s="106"/>
      <c r="H75" s="104"/>
      <c r="I75" s="107"/>
      <c r="J75" s="108"/>
    </row>
    <row r="76" spans="1:10" ht="55.35" customHeight="1">
      <c r="A76" s="101" t="str">
        <f>Criteria!$A75</f>
        <v>Consultation</v>
      </c>
      <c r="B76" s="103">
        <v>73</v>
      </c>
      <c r="C76" s="103" t="str">
        <f>Criteria!B75</f>
        <v>11.5</v>
      </c>
      <c r="D76" s="103" t="str">
        <f>Criteria!C75</f>
        <v>A</v>
      </c>
      <c r="E76" s="104" t="str">
        <f>Criteria!D75</f>
        <v>On each screen, does each cryptic content (ASCII art, emoticon, cryptic syntax) have an alternative?</v>
      </c>
      <c r="F76" s="105" t="s">
        <v>2</v>
      </c>
      <c r="G76" s="106"/>
      <c r="H76" s="104"/>
      <c r="I76" s="107"/>
      <c r="J76" s="108"/>
    </row>
    <row r="77" spans="1:10" ht="33.75">
      <c r="A77" s="101" t="str">
        <f>Criteria!$A76</f>
        <v>Consultation</v>
      </c>
      <c r="B77" s="103">
        <v>74</v>
      </c>
      <c r="C77" s="103" t="str">
        <f>Criteria!B76</f>
        <v>11.6</v>
      </c>
      <c r="D77" s="103" t="str">
        <f>Criteria!C76</f>
        <v>A</v>
      </c>
      <c r="E77" s="104" t="str">
        <f>Criteria!D76</f>
        <v>On each screen, for each cryptic content (ASCII art, emoticon, cryptic syntax) having an alternative, is this alternative relevant?</v>
      </c>
      <c r="F77" s="105" t="s">
        <v>2</v>
      </c>
      <c r="G77" s="106"/>
      <c r="H77" s="104"/>
      <c r="I77" s="107"/>
      <c r="J77" s="108"/>
    </row>
    <row r="78" spans="1:10" ht="22.5">
      <c r="A78" s="101" t="str">
        <f>Criteria!$A77</f>
        <v>Consultation</v>
      </c>
      <c r="B78" s="103">
        <v>75</v>
      </c>
      <c r="C78" s="103" t="str">
        <f>Criteria!B77</f>
        <v>11.7</v>
      </c>
      <c r="D78" s="103" t="str">
        <f>Criteria!C77</f>
        <v>A</v>
      </c>
      <c r="E78" s="104" t="str">
        <f>Criteria!D77</f>
        <v>On each screen, are sudden change in brightness or blinking effects used correctly?</v>
      </c>
      <c r="F78" s="105" t="s">
        <v>2</v>
      </c>
      <c r="G78" s="106"/>
      <c r="H78" s="104"/>
      <c r="I78" s="107"/>
      <c r="J78" s="108"/>
    </row>
    <row r="79" spans="1:10" ht="55.35" customHeight="1">
      <c r="A79" s="101" t="str">
        <f>Criteria!$A78</f>
        <v>Consultation</v>
      </c>
      <c r="B79" s="103">
        <v>76</v>
      </c>
      <c r="C79" s="103" t="str">
        <f>Criteria!B78</f>
        <v>11.8</v>
      </c>
      <c r="D79" s="103" t="str">
        <f>Criteria!C78</f>
        <v>A</v>
      </c>
      <c r="E79" s="104" t="str">
        <f>Criteria!D78</f>
        <v>On each screen, is each moving or blinking content controllable by the user?</v>
      </c>
      <c r="F79" s="105" t="s">
        <v>2</v>
      </c>
      <c r="G79" s="106"/>
      <c r="H79" s="104"/>
      <c r="I79" s="107"/>
      <c r="J79" s="108"/>
    </row>
    <row r="80" spans="1:10" ht="55.35" customHeight="1">
      <c r="A80" s="101" t="str">
        <f>Criteria!$A79</f>
        <v>Consultation</v>
      </c>
      <c r="B80" s="103">
        <v>77</v>
      </c>
      <c r="C80" s="103" t="str">
        <f>Criteria!B79</f>
        <v>11.9</v>
      </c>
      <c r="D80" s="103" t="str">
        <f>Criteria!C79</f>
        <v>AA</v>
      </c>
      <c r="E80" s="104" t="str">
        <f>Criteria!D79</f>
        <v>On each screen, is the content offered viewable regardless of screen orientation (portrait or landscape) (excluding special cases)?</v>
      </c>
      <c r="F80" s="105" t="s">
        <v>2</v>
      </c>
      <c r="G80" s="106"/>
      <c r="H80" s="104"/>
      <c r="I80" s="107"/>
      <c r="J80" s="108"/>
    </row>
    <row r="81" spans="1:10" ht="55.35" customHeight="1">
      <c r="A81" s="101" t="str">
        <f>Criteria!$A80</f>
        <v>Consultation</v>
      </c>
      <c r="B81" s="103">
        <v>78</v>
      </c>
      <c r="C81" s="103" t="str">
        <f>Criteria!B80</f>
        <v>11.10</v>
      </c>
      <c r="D81" s="103" t="str">
        <f>Criteria!C80</f>
        <v>A</v>
      </c>
      <c r="E81" s="104" t="str">
        <f>Criteria!D80</f>
        <v>On each screen, are the features that can be activated using a complex gesture able to be activated using a simple gesture (excluding special cases)?</v>
      </c>
      <c r="F81" s="105" t="s">
        <v>2</v>
      </c>
      <c r="G81" s="106"/>
      <c r="H81" s="104"/>
      <c r="I81" s="107"/>
      <c r="J81" s="108"/>
    </row>
    <row r="82" spans="1:10" ht="55.35" customHeight="1">
      <c r="A82" s="101" t="str">
        <f>Criteria!$A81</f>
        <v>Consultation</v>
      </c>
      <c r="B82" s="103">
        <v>79</v>
      </c>
      <c r="C82" s="103" t="str">
        <f>Criteria!B81</f>
        <v>11.11</v>
      </c>
      <c r="D82" s="103" t="str">
        <f>Criteria!C81</f>
        <v>A</v>
      </c>
      <c r="E82" s="104" t="str">
        <f>Criteria!D81</f>
        <v>On each screen, are the features that can be activated by performing simultaneous actions activated by means of a single action? Is this rule respected (excluding special cases)?</v>
      </c>
      <c r="F82" s="105" t="s">
        <v>2</v>
      </c>
      <c r="G82" s="106"/>
      <c r="H82" s="104"/>
      <c r="I82" s="107"/>
      <c r="J82" s="108"/>
    </row>
    <row r="83" spans="1:10" ht="55.35" customHeight="1">
      <c r="A83" s="101" t="str">
        <f>Criteria!$A82</f>
        <v>Consultation</v>
      </c>
      <c r="B83" s="103">
        <v>80</v>
      </c>
      <c r="C83" s="103" t="str">
        <f>Criteria!B82</f>
        <v>11.12</v>
      </c>
      <c r="D83" s="103" t="str">
        <f>Criteria!C82</f>
        <v>A</v>
      </c>
      <c r="E83" s="104" t="str">
        <f>Criteria!D82</f>
        <v>On each screen, can actions triggered by a pointing device on a single point on the screen be cancelled (excluding special cases)?</v>
      </c>
      <c r="F83" s="105" t="s">
        <v>2</v>
      </c>
      <c r="G83" s="106"/>
      <c r="H83" s="104"/>
      <c r="I83" s="107"/>
      <c r="J83" s="108"/>
    </row>
    <row r="84" spans="1:10" ht="55.35" customHeight="1">
      <c r="A84" s="101" t="str">
        <f>Criteria!$A83</f>
        <v>Consultation</v>
      </c>
      <c r="B84" s="103">
        <v>81</v>
      </c>
      <c r="C84" s="103" t="str">
        <f>Criteria!B83</f>
        <v>11.13</v>
      </c>
      <c r="D84" s="103" t="str">
        <f>Criteria!C83</f>
        <v>A</v>
      </c>
      <c r="E84" s="104" t="str">
        <f>Criteria!D83</f>
        <v>On each screen, can the features involving movement from or to the device be satisfied in an alternative way (excluding special cases)?</v>
      </c>
      <c r="F84" s="105" t="s">
        <v>2</v>
      </c>
      <c r="G84" s="106"/>
      <c r="H84" s="104"/>
      <c r="I84" s="107"/>
      <c r="J84" s="108"/>
    </row>
    <row r="85" spans="1:10" ht="55.35" customHeight="1">
      <c r="A85" s="101" t="str">
        <f>Criteria!$A84</f>
        <v>Consultation</v>
      </c>
      <c r="B85" s="103">
        <v>82</v>
      </c>
      <c r="C85" s="103" t="str">
        <f>Criteria!B84</f>
        <v>11.14</v>
      </c>
      <c r="D85" s="103" t="str">
        <f>Criteria!C84</f>
        <v>AA</v>
      </c>
      <c r="E85" s="104" t="str">
        <f>Criteria!D84</f>
        <v>For each document conversion feature, is the accessibility information available in the source document retained in the destination document (excluding special cases)?</v>
      </c>
      <c r="F85" s="105" t="s">
        <v>2</v>
      </c>
      <c r="G85" s="106"/>
      <c r="H85" s="104"/>
      <c r="I85" s="107"/>
      <c r="J85" s="108"/>
    </row>
    <row r="86" spans="1:10" ht="55.35" customHeight="1">
      <c r="A86" s="101" t="str">
        <f>Criteria!$A85</f>
        <v>Consultation</v>
      </c>
      <c r="B86" s="103">
        <v>83</v>
      </c>
      <c r="C86" s="103" t="str">
        <f>Criteria!B85</f>
        <v>11.15</v>
      </c>
      <c r="D86" s="103" t="str">
        <f>Criteria!C85</f>
        <v>A</v>
      </c>
      <c r="E86" s="104" t="str">
        <f>Criteria!D85</f>
        <v>Is an alternative method available for each identification or control functionality of the application that relies on the use of biological characteristics of the user?</v>
      </c>
      <c r="F86" s="105" t="s">
        <v>2</v>
      </c>
      <c r="G86" s="106"/>
      <c r="H86" s="104"/>
      <c r="I86" s="107"/>
      <c r="J86" s="108"/>
    </row>
    <row r="87" spans="1:10" ht="55.35" customHeight="1">
      <c r="A87" s="101" t="str">
        <f>Criteria!$A86</f>
        <v>Consultation</v>
      </c>
      <c r="B87" s="103">
        <v>84</v>
      </c>
      <c r="C87" s="103" t="str">
        <f>Criteria!B86</f>
        <v>11.16</v>
      </c>
      <c r="D87" s="103" t="str">
        <f>Criteria!C86</f>
        <v>A</v>
      </c>
      <c r="E87" s="104" t="str">
        <f>Criteria!D86</f>
        <v>For each application that incorporates key repeat functionality, is the repeat adjustable (excluding special cases)?</v>
      </c>
      <c r="F87" s="105" t="s">
        <v>2</v>
      </c>
      <c r="G87" s="106"/>
      <c r="H87" s="104"/>
      <c r="I87" s="107"/>
      <c r="J87" s="108"/>
    </row>
    <row r="88" spans="1:10" ht="55.35" customHeight="1">
      <c r="A88" s="101" t="str">
        <f>Criteria!$A87</f>
        <v>Documentation and accessibility features</v>
      </c>
      <c r="B88" s="103">
        <v>85</v>
      </c>
      <c r="C88" s="103" t="str">
        <f>Criteria!B87</f>
        <v>12.1</v>
      </c>
      <c r="D88" s="103" t="str">
        <f>Criteria!C87</f>
        <v>AA</v>
      </c>
      <c r="E88" s="104" t="str">
        <f>Criteria!D87</f>
        <v>Does the application documentation describe the accessibility features of the application and their use?</v>
      </c>
      <c r="F88" s="105" t="s">
        <v>2</v>
      </c>
      <c r="G88" s="106"/>
      <c r="H88" s="104"/>
      <c r="I88" s="107"/>
      <c r="J88" s="108"/>
    </row>
    <row r="89" spans="1:10" ht="55.35" customHeight="1">
      <c r="A89" s="101" t="str">
        <f>Criteria!$A88</f>
        <v>Documentation and accessibility features</v>
      </c>
      <c r="B89" s="103">
        <v>86</v>
      </c>
      <c r="C89" s="103" t="str">
        <f>Criteria!B88</f>
        <v>12.2</v>
      </c>
      <c r="D89" s="103" t="str">
        <f>Criteria!C88</f>
        <v>A</v>
      </c>
      <c r="E89" s="104" t="str">
        <f>Criteria!D88</f>
        <v>For each accessibility feature described in the documentation, the entire path that enables it to be activated meets the accessibility needs of the users who require it. Is this rule respected (excluding special cases)?</v>
      </c>
      <c r="F89" s="105" t="s">
        <v>2</v>
      </c>
      <c r="G89" s="106"/>
      <c r="H89" s="104"/>
      <c r="I89" s="107"/>
      <c r="J89" s="108"/>
    </row>
    <row r="90" spans="1:10" ht="55.35" customHeight="1">
      <c r="A90" s="101" t="str">
        <f>Criteria!$A89</f>
        <v>Documentation and accessibility features</v>
      </c>
      <c r="B90" s="103">
        <v>87</v>
      </c>
      <c r="C90" s="103" t="str">
        <f>Criteria!B89</f>
        <v>12.3</v>
      </c>
      <c r="D90" s="103" t="str">
        <f>Criteria!C89</f>
        <v>A</v>
      </c>
      <c r="E90" s="104" t="str">
        <f>Criteria!D89</f>
        <v>The application does not interfere with the accessibility features of the platform. Is this rule respected?</v>
      </c>
      <c r="F90" s="105" t="s">
        <v>2</v>
      </c>
      <c r="G90" s="106"/>
      <c r="H90" s="104"/>
      <c r="I90" s="107"/>
      <c r="J90" s="108"/>
    </row>
    <row r="91" spans="1:10" ht="55.35" customHeight="1">
      <c r="A91" s="101" t="str">
        <f>Criteria!$A90</f>
        <v>Documentation and accessibility features</v>
      </c>
      <c r="B91" s="103">
        <v>88</v>
      </c>
      <c r="C91" s="103" t="str">
        <f>Criteria!B90</f>
        <v>12.4</v>
      </c>
      <c r="D91" s="103" t="str">
        <f>Criteria!C90</f>
        <v>A</v>
      </c>
      <c r="E91" s="104" t="str">
        <f>Criteria!D90</f>
        <v>Is the application documentation accessible?</v>
      </c>
      <c r="F91" s="105" t="s">
        <v>2</v>
      </c>
      <c r="G91" s="106"/>
      <c r="H91" s="104"/>
      <c r="I91" s="107"/>
      <c r="J91" s="108"/>
    </row>
    <row r="92" spans="1:10" ht="55.35" customHeight="1">
      <c r="A92" s="101" t="str">
        <f>Criteria!$A91</f>
        <v>Editing tools</v>
      </c>
      <c r="B92" s="103">
        <v>89</v>
      </c>
      <c r="C92" s="103" t="str">
        <f>Criteria!B91</f>
        <v>13.1</v>
      </c>
      <c r="D92" s="103" t="str">
        <f>Criteria!C91</f>
        <v>A</v>
      </c>
      <c r="E92" s="104" t="str">
        <f>Criteria!D91</f>
        <v>Can the editing tool be used to define the accessibility information required to create compliant content?</v>
      </c>
      <c r="F92" s="105" t="s">
        <v>2</v>
      </c>
      <c r="G92" s="106"/>
      <c r="H92" s="104"/>
      <c r="I92" s="107"/>
      <c r="J92" s="108"/>
    </row>
    <row r="93" spans="1:10" ht="22.5">
      <c r="A93" s="101" t="str">
        <f>Criteria!$A92</f>
        <v>Editing tools</v>
      </c>
      <c r="B93" s="103">
        <v>90</v>
      </c>
      <c r="C93" s="103" t="str">
        <f>Criteria!B92</f>
        <v>13.2</v>
      </c>
      <c r="D93" s="103" t="str">
        <f>Criteria!C92</f>
        <v>A</v>
      </c>
      <c r="E93" s="104" t="str">
        <f>Criteria!D92</f>
        <v>Does the editing tool provide help with creating accessible content?</v>
      </c>
      <c r="F93" s="105" t="s">
        <v>2</v>
      </c>
      <c r="G93" s="106"/>
      <c r="H93" s="104"/>
      <c r="I93" s="107"/>
      <c r="J93" s="108"/>
    </row>
    <row r="94" spans="1:10" ht="55.35" customHeight="1">
      <c r="A94" s="101" t="str">
        <f>Criteria!$A93</f>
        <v>Editing tools</v>
      </c>
      <c r="B94" s="103">
        <v>91</v>
      </c>
      <c r="C94" s="103" t="str">
        <f>Criteria!B93</f>
        <v>13.3</v>
      </c>
      <c r="D94" s="103" t="str">
        <f>Criteria!C93</f>
        <v>A</v>
      </c>
      <c r="E94" s="104" t="str">
        <f>Criteria!D93</f>
        <v>Is the content generated by each content transformation accessible (excluding special cases)?</v>
      </c>
      <c r="F94" s="105" t="s">
        <v>2</v>
      </c>
      <c r="G94" s="106"/>
      <c r="H94" s="104"/>
      <c r="I94" s="107"/>
      <c r="J94" s="108"/>
    </row>
    <row r="95" spans="1:10" ht="55.35" customHeight="1">
      <c r="A95" s="101" t="str">
        <f>Criteria!$A94</f>
        <v>Editing tools</v>
      </c>
      <c r="B95" s="103">
        <v>92</v>
      </c>
      <c r="C95" s="103" t="str">
        <f>Criteria!B94</f>
        <v>13.4</v>
      </c>
      <c r="D95" s="103" t="str">
        <f>Criteria!C94</f>
        <v>AA</v>
      </c>
      <c r="E95" s="104" t="str">
        <f>Criteria!D94</f>
        <v>For each accessibility error identified by an automatic or semi-automatic accessibility test, does the editing tool provide suggestions for repair?</v>
      </c>
      <c r="F95" s="105" t="s">
        <v>2</v>
      </c>
      <c r="G95" s="106"/>
      <c r="H95" s="104"/>
      <c r="I95" s="107"/>
      <c r="J95" s="108"/>
    </row>
    <row r="96" spans="1:10" ht="55.35" customHeight="1">
      <c r="A96" s="101" t="str">
        <f>Criteria!$A95</f>
        <v>Editing tools</v>
      </c>
      <c r="B96" s="103">
        <v>93</v>
      </c>
      <c r="C96" s="103" t="str">
        <f>Criteria!B95</f>
        <v>13.5</v>
      </c>
      <c r="D96" s="103" t="str">
        <f>Criteria!C95</f>
        <v>A</v>
      </c>
      <c r="E96" s="104" t="str">
        <f>Criteria!D95</f>
        <v>For each set of templates, at least one template meets the requirements of the RAWeb. Is this rule respected?</v>
      </c>
      <c r="F96" s="105" t="s">
        <v>2</v>
      </c>
      <c r="G96" s="106"/>
      <c r="H96" s="104"/>
      <c r="I96" s="107"/>
      <c r="J96" s="108"/>
    </row>
    <row r="97" spans="1:10" ht="22.5">
      <c r="A97" s="101" t="str">
        <f>Criteria!$A96</f>
        <v>Editing tools</v>
      </c>
      <c r="B97" s="103">
        <v>94</v>
      </c>
      <c r="C97" s="103" t="str">
        <f>Criteria!B96</f>
        <v>13.6</v>
      </c>
      <c r="D97" s="103" t="str">
        <f>Criteria!C96</f>
        <v>A</v>
      </c>
      <c r="E97" s="104" t="str">
        <f>Criteria!D96</f>
        <v>Is each template that enables the RAWeb requirements to be met clearly identifiable?</v>
      </c>
      <c r="F97" s="105" t="s">
        <v>2</v>
      </c>
      <c r="G97" s="106"/>
      <c r="H97" s="104"/>
      <c r="I97" s="107"/>
      <c r="J97" s="108"/>
    </row>
    <row r="98" spans="1:10" ht="33.75">
      <c r="A98" s="101" t="str">
        <f>Criteria!$A97</f>
        <v>Support services</v>
      </c>
      <c r="B98" s="103">
        <v>95</v>
      </c>
      <c r="C98" s="103" t="str">
        <f>Criteria!B97</f>
        <v>14.1</v>
      </c>
      <c r="D98" s="103" t="str">
        <f>Criteria!C97</f>
        <v>AA</v>
      </c>
      <c r="E98" s="104" t="str">
        <f>Criteria!D97</f>
        <v>Does each support service provide information relating to the accessibility features of the application described in the documentation?</v>
      </c>
      <c r="F98" s="105" t="s">
        <v>2</v>
      </c>
      <c r="G98" s="106"/>
      <c r="H98" s="104"/>
      <c r="I98" s="107"/>
      <c r="J98" s="108"/>
    </row>
    <row r="99" spans="1:10" ht="33.75">
      <c r="A99" s="101" t="str">
        <f>Criteria!$A98</f>
        <v>Support services</v>
      </c>
      <c r="B99" s="103">
        <v>96</v>
      </c>
      <c r="C99" s="103" t="str">
        <f>Criteria!B98</f>
        <v>14.2</v>
      </c>
      <c r="D99" s="103" t="str">
        <f>Criteria!C98</f>
        <v>A</v>
      </c>
      <c r="E99" s="104" t="str">
        <f>Criteria!D98</f>
        <v>The support service meets the communication needs of people with disabilities directly or through a relay service. Is this rule respected?</v>
      </c>
      <c r="F99" s="105" t="s">
        <v>2</v>
      </c>
      <c r="G99" s="106"/>
      <c r="H99" s="104"/>
      <c r="I99" s="107"/>
      <c r="J99" s="108"/>
    </row>
    <row r="100" spans="1:10" ht="45">
      <c r="A100" s="101" t="str">
        <f>Criteria!$A99</f>
        <v>Real-time communication</v>
      </c>
      <c r="B100" s="103">
        <v>97</v>
      </c>
      <c r="C100" s="103" t="str">
        <f>Criteria!B99</f>
        <v>15.1</v>
      </c>
      <c r="D100" s="103" t="str">
        <f>Criteria!C99</f>
        <v>A</v>
      </c>
      <c r="E100" s="104" t="str">
        <f>Criteria!D99</f>
        <v>For each two-way voice communication application, is the application capable of encoding and decoding this communication with a frequency range whose upper limit is at least 7,000 Hz?</v>
      </c>
      <c r="F100" s="105" t="s">
        <v>2</v>
      </c>
      <c r="G100" s="106"/>
      <c r="H100" s="104"/>
      <c r="I100" s="107"/>
      <c r="J100" s="108"/>
    </row>
    <row r="101" spans="1:10" ht="33.75">
      <c r="A101" s="101" t="str">
        <f>Criteria!$A100</f>
        <v>Real-time communication</v>
      </c>
      <c r="B101" s="103">
        <v>98</v>
      </c>
      <c r="C101" s="103" t="str">
        <f>Criteria!B100</f>
        <v>15.2</v>
      </c>
      <c r="D101" s="103" t="str">
        <f>Criteria!C100</f>
        <v>A</v>
      </c>
      <c r="E101" s="104" t="str">
        <f>Criteria!D100</f>
        <v>Does each application that supports two-way voice communication have real-time text communication functionality?</v>
      </c>
      <c r="F101" s="105" t="s">
        <v>2</v>
      </c>
      <c r="G101" s="106"/>
      <c r="H101" s="104"/>
      <c r="I101" s="107"/>
      <c r="J101" s="108"/>
    </row>
    <row r="102" spans="1:10" ht="33.75">
      <c r="A102" s="101" t="str">
        <f>Criteria!$A101</f>
        <v>Real-time communication</v>
      </c>
      <c r="B102" s="103">
        <v>99</v>
      </c>
      <c r="C102" s="103" t="str">
        <f>Criteria!B101</f>
        <v>15.3</v>
      </c>
      <c r="D102" s="103" t="str">
        <f>Criteria!C101</f>
        <v>A</v>
      </c>
      <c r="E102" s="104" t="str">
        <f>Criteria!D101</f>
        <v>For each application that allows two-way voice communication and real-time text, are both modes usable simultaneously?</v>
      </c>
      <c r="F102" s="105" t="s">
        <v>2</v>
      </c>
      <c r="G102" s="106"/>
      <c r="H102" s="104"/>
      <c r="I102" s="107"/>
      <c r="J102" s="108"/>
    </row>
    <row r="103" spans="1:10" ht="33.75">
      <c r="A103" s="101" t="str">
        <f>Criteria!$A102</f>
        <v>Real-time communication</v>
      </c>
      <c r="B103" s="103">
        <v>100</v>
      </c>
      <c r="C103" s="103" t="str">
        <f>Criteria!B102</f>
        <v>15.4</v>
      </c>
      <c r="D103" s="103" t="str">
        <f>Criteria!C102</f>
        <v>A</v>
      </c>
      <c r="E103" s="104" t="str">
        <f>Criteria!D102</f>
        <v>For each real-time text communication functionality, can the messages be identified (excluding special cases)?</v>
      </c>
      <c r="F103" s="105" t="s">
        <v>2</v>
      </c>
      <c r="G103" s="106"/>
      <c r="H103" s="104"/>
      <c r="I103" s="107"/>
      <c r="J103" s="108"/>
    </row>
    <row r="104" spans="1:10" ht="22.5">
      <c r="A104" s="101" t="str">
        <f>Criteria!$A103</f>
        <v>Real-time communication</v>
      </c>
      <c r="B104" s="103">
        <v>101</v>
      </c>
      <c r="C104" s="103" t="str">
        <f>Criteria!B103</f>
        <v>15.5</v>
      </c>
      <c r="D104" s="103" t="str">
        <f>Criteria!C103</f>
        <v>A</v>
      </c>
      <c r="E104" s="104" t="str">
        <f>Criteria!D103</f>
        <v>For each two-way voice communication application, is a visual indicator of oral activity present?</v>
      </c>
      <c r="F104" s="105" t="s">
        <v>2</v>
      </c>
      <c r="G104" s="106"/>
      <c r="H104" s="104"/>
      <c r="I104" s="107"/>
      <c r="J104" s="108"/>
    </row>
    <row r="105" spans="1:10" ht="45">
      <c r="A105" s="101" t="str">
        <f>Criteria!$A104</f>
        <v>Real-time communication</v>
      </c>
      <c r="B105" s="103">
        <v>102</v>
      </c>
      <c r="C105" s="103" t="str">
        <f>Criteria!B104</f>
        <v>15.6</v>
      </c>
      <c r="D105" s="103" t="str">
        <f>Criteria!C104</f>
        <v>A</v>
      </c>
      <c r="E105" s="104" t="str">
        <f>Criteria!D104</f>
        <v>Does each real-time text communication application that can interact with other real-time text communication applications comply with the interoperability rules in force?</v>
      </c>
      <c r="F105" s="105" t="s">
        <v>2</v>
      </c>
      <c r="G105" s="106"/>
      <c r="H105" s="104"/>
      <c r="I105" s="107"/>
      <c r="J105" s="108"/>
    </row>
    <row r="106" spans="1:10" ht="45">
      <c r="A106" s="101" t="str">
        <f>Criteria!$A105</f>
        <v>Real-time communication</v>
      </c>
      <c r="B106" s="103">
        <v>103</v>
      </c>
      <c r="C106" s="103" t="str">
        <f>Criteria!B105</f>
        <v>15.7</v>
      </c>
      <c r="D106" s="103" t="str">
        <f>Criteria!C105</f>
        <v>AA</v>
      </c>
      <c r="E106" s="104" t="str">
        <f>Criteria!D105</f>
        <v>For each application that supports real-time text (RTT) communication, the transmission delay for each input unit is 500ms or less. Is this rule respected?</v>
      </c>
      <c r="F106" s="105" t="s">
        <v>2</v>
      </c>
      <c r="G106" s="106"/>
      <c r="H106" s="104"/>
      <c r="I106" s="107"/>
      <c r="J106" s="108"/>
    </row>
    <row r="107" spans="1:10" ht="22.5">
      <c r="A107" s="101" t="str">
        <f>Criteria!$A106</f>
        <v>Real-time communication</v>
      </c>
      <c r="B107" s="103">
        <v>104</v>
      </c>
      <c r="C107" s="103" t="str">
        <f>Criteria!B106</f>
        <v>15.8</v>
      </c>
      <c r="D107" s="103" t="str">
        <f>Criteria!C106</f>
        <v>A</v>
      </c>
      <c r="E107" s="104" t="str">
        <f>Criteria!D106</f>
        <v>For each telecommunication application, is the identification of the party initiating a call accessible?</v>
      </c>
      <c r="F107" s="105" t="s">
        <v>2</v>
      </c>
      <c r="G107" s="106"/>
      <c r="H107" s="104"/>
      <c r="I107" s="107"/>
      <c r="J107" s="108"/>
    </row>
    <row r="108" spans="1:10" ht="55.35" customHeight="1">
      <c r="A108" s="101" t="str">
        <f>Criteria!$A107</f>
        <v>Real-time communication</v>
      </c>
      <c r="B108" s="103">
        <v>105</v>
      </c>
      <c r="C108" s="103" t="str">
        <f>Criteria!B107</f>
        <v>15.9</v>
      </c>
      <c r="D108" s="103" t="str">
        <f>Criteria!C107</f>
        <v>A</v>
      </c>
      <c r="E108" s="104" t="str">
        <f>Criteria!D107</f>
        <v>For each two-way voice communication application that provides caller identification, is there a way to present this identification for sign language users?</v>
      </c>
      <c r="F108" s="105" t="s">
        <v>2</v>
      </c>
      <c r="G108" s="106"/>
      <c r="H108" s="104"/>
      <c r="I108" s="107"/>
      <c r="J108" s="108"/>
    </row>
    <row r="109" spans="1:10" ht="33.75">
      <c r="A109" s="101" t="str">
        <f>Criteria!$A108</f>
        <v>Real-time communication</v>
      </c>
      <c r="B109" s="103">
        <v>106</v>
      </c>
      <c r="C109" s="103" t="str">
        <f>Criteria!B108</f>
        <v>15.10</v>
      </c>
      <c r="D109" s="103" t="str">
        <f>Criteria!C108</f>
        <v>A</v>
      </c>
      <c r="E109" s="104" t="str">
        <f>Criteria!D108</f>
        <v>For each two-way voice communication application that has voice-based services, are these services usable without the need to listen or speak?</v>
      </c>
      <c r="F109" s="105" t="s">
        <v>2</v>
      </c>
      <c r="G109" s="106"/>
      <c r="H109" s="104"/>
      <c r="I109" s="107"/>
      <c r="J109" s="108"/>
    </row>
    <row r="110" spans="1:10" ht="33.75">
      <c r="A110" s="101" t="str">
        <f>Criteria!$A109</f>
        <v>Real-time communication</v>
      </c>
      <c r="B110" s="103">
        <v>107</v>
      </c>
      <c r="C110" s="103" t="str">
        <f>Criteria!B109</f>
        <v>15.11</v>
      </c>
      <c r="D110" s="103" t="str">
        <f>Criteria!C109</f>
        <v>AA</v>
      </c>
      <c r="E110" s="104" t="str">
        <f>Criteria!D109</f>
        <v>For each two-way voice communication application that has real-time video, is the quality of the video sufficient?</v>
      </c>
      <c r="F110" s="105" t="s">
        <v>2</v>
      </c>
    </row>
  </sheetData>
  <autoFilter ref="A3:M158" xr:uid="{00000000-0009-0000-0000-000015000000}"/>
  <mergeCells count="4">
    <mergeCell ref="A1:D1"/>
    <mergeCell ref="A2:D2"/>
    <mergeCell ref="E1:I1"/>
    <mergeCell ref="E2:I2"/>
  </mergeCells>
  <conditionalFormatting sqref="G4:G109">
    <cfRule type="cellIs" dxfId="44" priority="9" operator="equal">
      <formula>"D"</formula>
    </cfRule>
  </conditionalFormatting>
  <conditionalFormatting sqref="F4">
    <cfRule type="cellIs" dxfId="43" priority="5" operator="equal">
      <formula>"c"</formula>
    </cfRule>
    <cfRule type="cellIs" dxfId="42" priority="6" operator="equal">
      <formula>"nc"</formula>
    </cfRule>
    <cfRule type="cellIs" dxfId="41" priority="7" operator="equal">
      <formula>"na"</formula>
    </cfRule>
    <cfRule type="cellIs" dxfId="40" priority="8" operator="equal">
      <formula>"nt"</formula>
    </cfRule>
  </conditionalFormatting>
  <conditionalFormatting sqref="F5:F110">
    <cfRule type="cellIs" dxfId="39" priority="1" operator="equal">
      <formula>"c"</formula>
    </cfRule>
    <cfRule type="cellIs" dxfId="38" priority="2" operator="equal">
      <formula>"nc"</formula>
    </cfRule>
    <cfRule type="cellIs" dxfId="37" priority="3" operator="equal">
      <formula>"na"</formula>
    </cfRule>
    <cfRule type="cellIs" dxfId="36" priority="4" operator="equal">
      <formula>"nt"</formula>
    </cfRule>
  </conditionalFormatting>
  <pageMargins left="0.7" right="0.7" top="0.75" bottom="0.75" header="0.3" footer="0.3"/>
  <pageSetup paperSize="9" orientation="landscape" horizontalDpi="4294967293" verticalDpi="4294967293"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500-000000000000}">
          <x14:formula1>
            <xm:f>CalculationBase!$AH$7:$AH$10</xm:f>
          </x14:formula1>
          <xm:sqref>F4:F110</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K110"/>
  <sheetViews>
    <sheetView zoomScale="115" zoomScaleNormal="115" workbookViewId="0">
      <selection activeCell="A3" sqref="A3:J3"/>
    </sheetView>
  </sheetViews>
  <sheetFormatPr defaultColWidth="8.5703125" defaultRowHeight="14.25"/>
  <cols>
    <col min="1" max="1" width="14.5703125" style="97" customWidth="1"/>
    <col min="2" max="2" width="5.42578125" style="110" hidden="1" customWidth="1"/>
    <col min="3" max="3" width="5.42578125" style="110" customWidth="1"/>
    <col min="4" max="4" width="4.42578125" style="110" customWidth="1"/>
    <col min="5" max="5" width="38.42578125" style="99" customWidth="1"/>
    <col min="6" max="7" width="5.42578125" style="99" customWidth="1"/>
    <col min="8" max="8" width="70.5703125" style="99" customWidth="1"/>
    <col min="9" max="9" width="36.42578125" style="99" customWidth="1"/>
    <col min="10" max="10" width="30.5703125" style="99" customWidth="1"/>
    <col min="11" max="11" width="8.5703125" style="99"/>
    <col min="12" max="16384" width="8.5703125" style="97"/>
  </cols>
  <sheetData>
    <row r="1" spans="1:11">
      <c r="A1" s="156" t="s">
        <v>289</v>
      </c>
      <c r="B1" s="156"/>
      <c r="C1" s="156"/>
      <c r="D1" s="156"/>
      <c r="E1" s="157" t="str">
        <f ca="1">IF(LOOKUP(J1,Sample!A10:A68,Sample!B10:B68)&lt;&gt;0,LOOKUP(J1,Sample!A10:A68,Sample!B10:B68),"-")</f>
        <v>E17</v>
      </c>
      <c r="F1" s="157"/>
      <c r="G1" s="157"/>
      <c r="H1" s="157"/>
      <c r="I1" s="157"/>
      <c r="J1" s="96" t="str">
        <f ca="1">IFERROR(RIGHT(CELL("nomfichier",$A$2),LEN(CELL("nomfichier",$A$2))-SEARCH("]",CELL("nomfichier",$A$2))), RIGHT(CELL("filename",$A$2),LEN(CELL("filename",$A$2))-SEARCH("]",CELL("filename",$A$2))))</f>
        <v>E17</v>
      </c>
      <c r="K1" s="97"/>
    </row>
    <row r="2" spans="1:11">
      <c r="A2" s="158" t="s">
        <v>290</v>
      </c>
      <c r="B2" s="158"/>
      <c r="C2" s="158"/>
      <c r="D2" s="158"/>
      <c r="E2" s="159" t="str">
        <f ca="1">IF(LOOKUP(J1,Sample!A10:A68,Sample!C10:C68)&lt;&gt;0,LOOKUP(J1,Sample!A10:A68,Sample!C10:C68),"-")</f>
        <v>-</v>
      </c>
      <c r="F2" s="159"/>
      <c r="G2" s="159"/>
      <c r="H2" s="159"/>
      <c r="I2" s="159"/>
      <c r="J2" s="98"/>
    </row>
    <row r="3" spans="1:11" s="102" customFormat="1" ht="33.75">
      <c r="A3" s="100" t="s">
        <v>148</v>
      </c>
      <c r="B3" s="100" t="s">
        <v>291</v>
      </c>
      <c r="C3" s="100" t="s">
        <v>149</v>
      </c>
      <c r="D3" s="100" t="s">
        <v>150</v>
      </c>
      <c r="E3" s="101" t="s">
        <v>151</v>
      </c>
      <c r="F3" s="100" t="s">
        <v>292</v>
      </c>
      <c r="G3" s="100" t="s">
        <v>293</v>
      </c>
      <c r="H3" s="101" t="s">
        <v>294</v>
      </c>
      <c r="I3" s="101" t="s">
        <v>295</v>
      </c>
      <c r="J3" s="101" t="s">
        <v>296</v>
      </c>
    </row>
    <row r="4" spans="1:11" s="99" customFormat="1" ht="22.5">
      <c r="A4" s="101" t="str">
        <f>Criteria!$A3</f>
        <v>Graphic elements</v>
      </c>
      <c r="B4" s="103">
        <v>1</v>
      </c>
      <c r="C4" s="103" t="str">
        <f>Criteria!B3</f>
        <v>1.1</v>
      </c>
      <c r="D4" s="103" t="str">
        <f>Criteria!C3</f>
        <v>A</v>
      </c>
      <c r="E4" s="104" t="str">
        <f>Criteria!D3</f>
        <v>Is every decorative graphic element ignored by assistive technologies?</v>
      </c>
      <c r="F4" s="105" t="s">
        <v>2</v>
      </c>
      <c r="G4" s="106"/>
      <c r="H4" s="104"/>
      <c r="I4" s="107"/>
      <c r="J4" s="111"/>
    </row>
    <row r="5" spans="1:11" s="99" customFormat="1" ht="33.75">
      <c r="A5" s="101" t="str">
        <f>Criteria!$A4</f>
        <v>Graphic elements</v>
      </c>
      <c r="B5" s="103">
        <v>2</v>
      </c>
      <c r="C5" s="103" t="str">
        <f>Criteria!B4</f>
        <v>1.2</v>
      </c>
      <c r="D5" s="103" t="str">
        <f>Criteria!C4</f>
        <v>A</v>
      </c>
      <c r="E5" s="104" t="str">
        <f>Criteria!D4</f>
        <v>Does each graphic element conveying information have an alternative accessible to assistive technologies?</v>
      </c>
      <c r="F5" s="105" t="s">
        <v>2</v>
      </c>
      <c r="G5" s="106"/>
      <c r="H5" s="104"/>
      <c r="I5" s="107"/>
      <c r="J5" s="108"/>
    </row>
    <row r="6" spans="1:11" s="99" customFormat="1" ht="33.75">
      <c r="A6" s="101" t="str">
        <f>Criteria!$A5</f>
        <v>Graphic elements</v>
      </c>
      <c r="B6" s="103">
        <v>3</v>
      </c>
      <c r="C6" s="103" t="str">
        <f>Criteria!B5</f>
        <v>1.3</v>
      </c>
      <c r="D6" s="103" t="str">
        <f>Criteria!C5</f>
        <v>A</v>
      </c>
      <c r="E6" s="104" t="str">
        <f>Criteria!D5</f>
        <v>For each graphic element conveying information, is the alternative accessible to assistive technologies relevant (excluding special cases)?</v>
      </c>
      <c r="F6" s="105" t="s">
        <v>2</v>
      </c>
      <c r="G6" s="106"/>
      <c r="H6" s="104"/>
      <c r="I6" s="107"/>
      <c r="J6" s="108"/>
    </row>
    <row r="7" spans="1:11" ht="45">
      <c r="A7" s="101" t="str">
        <f>Criteria!$A6</f>
        <v>Graphic elements</v>
      </c>
      <c r="B7" s="103">
        <v>4</v>
      </c>
      <c r="C7" s="103" t="str">
        <f>Criteria!B6</f>
        <v>1.4</v>
      </c>
      <c r="D7" s="103" t="str">
        <f>Criteria!C6</f>
        <v>A</v>
      </c>
      <c r="E7" s="104" t="str">
        <f>Criteria!D6</f>
        <v>For each graphic element used as a CAPTCHA or as a test graphic element, does the alternative rendered by assistive technologies make it possible to identify the nature and function of the graphic element?</v>
      </c>
      <c r="F7" s="105" t="s">
        <v>2</v>
      </c>
      <c r="G7" s="106"/>
      <c r="H7" s="104"/>
      <c r="I7" s="107"/>
      <c r="J7" s="108"/>
    </row>
    <row r="8" spans="1:11" ht="22.5">
      <c r="A8" s="101" t="str">
        <f>Criteria!$A7</f>
        <v>Graphic elements</v>
      </c>
      <c r="B8" s="103">
        <v>5</v>
      </c>
      <c r="C8" s="103" t="str">
        <f>Criteria!B7</f>
        <v>1.5</v>
      </c>
      <c r="D8" s="103" t="str">
        <f>Criteria!C7</f>
        <v>A</v>
      </c>
      <c r="E8" s="104" t="str">
        <f>Criteria!D7</f>
        <v>Does each graphic element used as a CAPTCHA have an alternative?</v>
      </c>
      <c r="F8" s="105" t="s">
        <v>2</v>
      </c>
      <c r="G8" s="106"/>
      <c r="H8" s="104"/>
      <c r="I8" s="107"/>
      <c r="J8" s="108"/>
    </row>
    <row r="9" spans="1:11" ht="22.5">
      <c r="A9" s="101" t="str">
        <f>Criteria!$A8</f>
        <v>Graphic elements</v>
      </c>
      <c r="B9" s="103">
        <v>6</v>
      </c>
      <c r="C9" s="103" t="str">
        <f>Criteria!B8</f>
        <v>1.6</v>
      </c>
      <c r="D9" s="103" t="str">
        <f>Criteria!C8</f>
        <v>A</v>
      </c>
      <c r="E9" s="104" t="str">
        <f>Criteria!D8</f>
        <v>Does each graphic element conveying information have, where necessary, a detailed description?</v>
      </c>
      <c r="F9" s="105" t="s">
        <v>2</v>
      </c>
      <c r="G9" s="106"/>
      <c r="H9" s="104"/>
      <c r="I9" s="107"/>
      <c r="J9" s="108"/>
    </row>
    <row r="10" spans="1:11" ht="22.5">
      <c r="A10" s="101" t="str">
        <f>Criteria!$A9</f>
        <v>Graphic elements</v>
      </c>
      <c r="B10" s="103">
        <v>7</v>
      </c>
      <c r="C10" s="103" t="str">
        <f>Criteria!B9</f>
        <v>1.7</v>
      </c>
      <c r="D10" s="103" t="str">
        <f>Criteria!C9</f>
        <v>A</v>
      </c>
      <c r="E10" s="104" t="str">
        <f>Criteria!D9</f>
        <v>For each graphic element conveying information with a detailed description, is this description relevant?</v>
      </c>
      <c r="F10" s="105" t="s">
        <v>2</v>
      </c>
      <c r="G10" s="106"/>
      <c r="H10" s="104"/>
      <c r="I10" s="107"/>
      <c r="J10" s="108"/>
    </row>
    <row r="11" spans="1:11" ht="45">
      <c r="A11" s="101" t="str">
        <f>Criteria!$A10</f>
        <v>Graphic elements</v>
      </c>
      <c r="B11" s="103">
        <v>8</v>
      </c>
      <c r="C11" s="103" t="str">
        <f>Criteria!B10</f>
        <v>1.8</v>
      </c>
      <c r="D11" s="103" t="str">
        <f>Criteria!C10</f>
        <v>AA</v>
      </c>
      <c r="E11" s="104" t="str">
        <f>Criteria!D10</f>
        <v>Each text graphic element conveying information, in the absence of a replacement mechanism, must, if possible, be replaced by styled text. Is this rule respected (excluding special cases)?</v>
      </c>
      <c r="F11" s="105" t="s">
        <v>2</v>
      </c>
      <c r="G11" s="106"/>
      <c r="H11" s="104"/>
      <c r="I11" s="107"/>
      <c r="J11" s="108"/>
    </row>
    <row r="12" spans="1:11" ht="22.5">
      <c r="A12" s="101" t="str">
        <f>Criteria!$A11</f>
        <v>Graphic elements</v>
      </c>
      <c r="B12" s="103">
        <v>9</v>
      </c>
      <c r="C12" s="103" t="str">
        <f>Criteria!B11</f>
        <v>1.9</v>
      </c>
      <c r="D12" s="103" t="str">
        <f>Criteria!C11</f>
        <v>AA</v>
      </c>
      <c r="E12" s="104" t="str">
        <f>Criteria!D11</f>
        <v>Is each graphic element with legend correctly rendered by assistive technologies?</v>
      </c>
      <c r="F12" s="105" t="s">
        <v>2</v>
      </c>
      <c r="G12" s="106"/>
      <c r="H12" s="104"/>
      <c r="I12" s="107"/>
      <c r="J12" s="108"/>
    </row>
    <row r="13" spans="1:11" ht="22.5">
      <c r="A13" s="101" t="str">
        <f>Criteria!$A12</f>
        <v>Colours</v>
      </c>
      <c r="B13" s="103">
        <v>10</v>
      </c>
      <c r="C13" s="103" t="str">
        <f>Criteria!B12</f>
        <v>2.1</v>
      </c>
      <c r="D13" s="103" t="str">
        <f>Criteria!C12</f>
        <v>A</v>
      </c>
      <c r="E13" s="104" t="str">
        <f>Criteria!D12</f>
        <v>On each screen, information must not be provided by colour alone. Is this rule respected?</v>
      </c>
      <c r="F13" s="105" t="s">
        <v>2</v>
      </c>
      <c r="G13" s="106"/>
      <c r="H13" s="104"/>
      <c r="I13" s="107"/>
      <c r="J13" s="108"/>
    </row>
    <row r="14" spans="1:11" ht="33.75">
      <c r="A14" s="101" t="str">
        <f>Criteria!$A13</f>
        <v>Colours</v>
      </c>
      <c r="B14" s="103">
        <v>11</v>
      </c>
      <c r="C14" s="103" t="str">
        <f>Criteria!B13</f>
        <v>2.2</v>
      </c>
      <c r="D14" s="103" t="str">
        <f>Criteria!C13</f>
        <v>AA</v>
      </c>
      <c r="E14" s="104" t="str">
        <f>Criteria!D13</f>
        <v>On each screen, is the contrast between the colour of the text and the colour of its background sufficiently high (excluding special cases)?</v>
      </c>
      <c r="F14" s="105" t="s">
        <v>2</v>
      </c>
      <c r="G14" s="106"/>
      <c r="H14" s="104"/>
      <c r="I14" s="107"/>
      <c r="J14" s="108"/>
    </row>
    <row r="15" spans="1:11" ht="45">
      <c r="A15" s="101" t="str">
        <f>Criteria!$A14</f>
        <v>Colours</v>
      </c>
      <c r="B15" s="103">
        <v>12</v>
      </c>
      <c r="C15" s="103" t="str">
        <f>Criteria!B14</f>
        <v>2.3</v>
      </c>
      <c r="D15" s="103" t="str">
        <f>Criteria!C14</f>
        <v>AA</v>
      </c>
      <c r="E15" s="104" t="str">
        <f>Criteria!D14</f>
        <v>On each screen, are the colours used in the user interface components and the graphic elements conveying information sufficiently contrasted (excluding special cases)?</v>
      </c>
      <c r="F15" s="105" t="s">
        <v>2</v>
      </c>
      <c r="G15" s="106"/>
      <c r="H15" s="104"/>
      <c r="I15" s="107"/>
      <c r="J15" s="108"/>
    </row>
    <row r="16" spans="1:11" ht="33.75">
      <c r="A16" s="101" t="str">
        <f>Criteria!$A15</f>
        <v>Colours</v>
      </c>
      <c r="B16" s="103">
        <v>13</v>
      </c>
      <c r="C16" s="103" t="str">
        <f>Criteria!B15</f>
        <v>2.4</v>
      </c>
      <c r="D16" s="103" t="str">
        <f>Criteria!C15</f>
        <v>AA</v>
      </c>
      <c r="E16" s="104" t="str">
        <f>Criteria!D15</f>
        <v>Is the contrast ratio of each replacement mechanism for displaying a correct contrast ratio sufficiently high?</v>
      </c>
      <c r="F16" s="105" t="s">
        <v>2</v>
      </c>
      <c r="G16" s="106"/>
      <c r="H16" s="104"/>
      <c r="I16" s="107"/>
      <c r="J16" s="108"/>
    </row>
    <row r="17" spans="1:10" ht="33.75">
      <c r="A17" s="101" t="str">
        <f>Criteria!$A16</f>
        <v>Multimedia</v>
      </c>
      <c r="B17" s="103">
        <v>14</v>
      </c>
      <c r="C17" s="103" t="str">
        <f>Criteria!B16</f>
        <v>3.1</v>
      </c>
      <c r="D17" s="103" t="str">
        <f>Criteria!C16</f>
        <v>A</v>
      </c>
      <c r="E17" s="104" t="str">
        <f>Criteria!D16</f>
        <v>Does each pre-recorded audio-only time-based media have, where appropriate, a clearly identifiable adjacent transcript (excluding special cases)?</v>
      </c>
      <c r="F17" s="105" t="s">
        <v>2</v>
      </c>
      <c r="G17" s="106"/>
      <c r="H17" s="104"/>
      <c r="I17" s="107"/>
      <c r="J17" s="108"/>
    </row>
    <row r="18" spans="1:10" ht="33.75">
      <c r="A18" s="101" t="str">
        <f>Criteria!$A17</f>
        <v>Multimedia</v>
      </c>
      <c r="B18" s="103">
        <v>15</v>
      </c>
      <c r="C18" s="103" t="str">
        <f>Criteria!B17</f>
        <v>3.2</v>
      </c>
      <c r="D18" s="103" t="str">
        <f>Criteria!C17</f>
        <v>A</v>
      </c>
      <c r="E18" s="104" t="str">
        <f>Criteria!D17</f>
        <v>For each pre-recorded audio-only time-based media with a transcript, is this transcript relevant (excluding special cases)?</v>
      </c>
      <c r="F18" s="105" t="s">
        <v>2</v>
      </c>
      <c r="G18" s="106"/>
      <c r="H18" s="104"/>
      <c r="I18" s="107"/>
      <c r="J18" s="108"/>
    </row>
    <row r="19" spans="1:10" ht="33.75">
      <c r="A19" s="101" t="str">
        <f>Criteria!$A18</f>
        <v>Multimedia</v>
      </c>
      <c r="B19" s="103">
        <v>16</v>
      </c>
      <c r="C19" s="103" t="str">
        <f>Criteria!B18</f>
        <v>3.3</v>
      </c>
      <c r="D19" s="103" t="str">
        <f>Criteria!C18</f>
        <v>A</v>
      </c>
      <c r="E19" s="104" t="str">
        <f>Criteria!D18</f>
        <v>Does each pre-recorded video-only time-based media have, if necessary, an alternative (excluding special cases)?</v>
      </c>
      <c r="F19" s="105" t="s">
        <v>2</v>
      </c>
      <c r="G19" s="106"/>
      <c r="H19" s="104"/>
      <c r="I19" s="107"/>
      <c r="J19" s="108"/>
    </row>
    <row r="20" spans="1:10" ht="33.75">
      <c r="A20" s="101" t="str">
        <f>Criteria!$A19</f>
        <v>Multimedia</v>
      </c>
      <c r="B20" s="103">
        <v>17</v>
      </c>
      <c r="C20" s="103" t="str">
        <f>Criteria!B19</f>
        <v>3.4</v>
      </c>
      <c r="D20" s="103" t="str">
        <f>Criteria!C19</f>
        <v>A</v>
      </c>
      <c r="E20" s="104" t="str">
        <f>Criteria!D19</f>
        <v>For each pre-recorded video-only time-based media with an alternative, is the alternative relevant (excluding special cases)?</v>
      </c>
      <c r="F20" s="105" t="s">
        <v>2</v>
      </c>
      <c r="G20" s="106"/>
      <c r="H20" s="104"/>
      <c r="I20" s="107"/>
      <c r="J20" s="108"/>
    </row>
    <row r="21" spans="1:10" ht="33.75">
      <c r="A21" s="101" t="str">
        <f>Criteria!$A20</f>
        <v>Multimedia</v>
      </c>
      <c r="B21" s="103">
        <v>18</v>
      </c>
      <c r="C21" s="103" t="str">
        <f>Criteria!B20</f>
        <v>3.5</v>
      </c>
      <c r="D21" s="103" t="str">
        <f>Criteria!C20</f>
        <v>A</v>
      </c>
      <c r="E21" s="104" t="str">
        <f>Criteria!D20</f>
        <v>Does each pre-recorded synchronised time-based media have, if necessary, an alternative (excluding special cases)?</v>
      </c>
      <c r="F21" s="105" t="s">
        <v>2</v>
      </c>
      <c r="G21" s="106"/>
      <c r="H21" s="104"/>
      <c r="I21" s="107"/>
      <c r="J21" s="108"/>
    </row>
    <row r="22" spans="1:10" ht="33.75">
      <c r="A22" s="101" t="str">
        <f>Criteria!$A21</f>
        <v>Multimedia</v>
      </c>
      <c r="B22" s="103">
        <v>19</v>
      </c>
      <c r="C22" s="103" t="str">
        <f>Criteria!B21</f>
        <v>3.6</v>
      </c>
      <c r="D22" s="103" t="str">
        <f>Criteria!C21</f>
        <v>A</v>
      </c>
      <c r="E22" s="104" t="str">
        <f>Criteria!D21</f>
        <v>For each pre-recorded synchronised time-based media with an alternative, is the alternative relevant (excluding special cases)?</v>
      </c>
      <c r="F22" s="105" t="s">
        <v>2</v>
      </c>
      <c r="G22" s="106"/>
      <c r="H22" s="104"/>
      <c r="I22" s="107"/>
      <c r="J22" s="108"/>
    </row>
    <row r="23" spans="1:10" ht="33.75">
      <c r="A23" s="101" t="str">
        <f>Criteria!$A22</f>
        <v>Multimedia</v>
      </c>
      <c r="B23" s="103">
        <v>20</v>
      </c>
      <c r="C23" s="103" t="str">
        <f>Criteria!B22</f>
        <v>3.7</v>
      </c>
      <c r="D23" s="103" t="str">
        <f>Criteria!C22</f>
        <v>A</v>
      </c>
      <c r="E23" s="104" t="str">
        <f>Criteria!D22</f>
        <v>Does each pre-recorded synchronised time-based media have, where appropriate, synchronised captions (excluding special cases)?</v>
      </c>
      <c r="F23" s="105" t="s">
        <v>2</v>
      </c>
      <c r="G23" s="106"/>
      <c r="H23" s="104"/>
      <c r="I23" s="107"/>
      <c r="J23" s="108"/>
    </row>
    <row r="24" spans="1:10" ht="33.75">
      <c r="A24" s="101" t="str">
        <f>Criteria!$A23</f>
        <v>Multimedia</v>
      </c>
      <c r="B24" s="103">
        <v>21</v>
      </c>
      <c r="C24" s="103" t="str">
        <f>Criteria!B23</f>
        <v>3.8</v>
      </c>
      <c r="D24" s="103" t="str">
        <f>Criteria!C23</f>
        <v>A</v>
      </c>
      <c r="E24" s="104" t="str">
        <f>Criteria!D23</f>
        <v>For each pre-recorded synchronised time-based media with synchronised captions, are these relevant?</v>
      </c>
      <c r="F24" s="105" t="s">
        <v>2</v>
      </c>
      <c r="G24" s="106"/>
      <c r="H24" s="104"/>
      <c r="I24" s="107"/>
      <c r="J24" s="108"/>
    </row>
    <row r="25" spans="1:10" ht="45">
      <c r="A25" s="101" t="str">
        <f>Criteria!$A24</f>
        <v>Multimedia</v>
      </c>
      <c r="B25" s="103">
        <v>22</v>
      </c>
      <c r="C25" s="103" t="str">
        <f>Criteria!B24</f>
        <v>3.9</v>
      </c>
      <c r="D25" s="103" t="str">
        <f>Criteria!C24</f>
        <v>AA</v>
      </c>
      <c r="E25" s="104" t="str">
        <f>Criteria!D24</f>
        <v>Does each pre-recorded time-based media (video only or synchronised) have, where appropriate, a synchronised audio description (excluding special cases)?</v>
      </c>
      <c r="F25" s="105" t="s">
        <v>2</v>
      </c>
      <c r="G25" s="106"/>
      <c r="H25" s="104"/>
      <c r="I25" s="107"/>
      <c r="J25" s="108"/>
    </row>
    <row r="26" spans="1:10" ht="33.75">
      <c r="A26" s="101" t="str">
        <f>Criteria!$A25</f>
        <v>Multimedia</v>
      </c>
      <c r="B26" s="103">
        <v>23</v>
      </c>
      <c r="C26" s="103" t="str">
        <f>Criteria!B25</f>
        <v>3.10</v>
      </c>
      <c r="D26" s="103" t="str">
        <f>Criteria!C25</f>
        <v>AA</v>
      </c>
      <c r="E26" s="104" t="str">
        <f>Criteria!D25</f>
        <v>For each pre-recorded video-only or synchronised time-based media with a synchronised audio description, is the description relevant?</v>
      </c>
      <c r="F26" s="105" t="s">
        <v>2</v>
      </c>
      <c r="G26" s="106"/>
      <c r="H26" s="104"/>
      <c r="I26" s="107"/>
      <c r="J26" s="108"/>
    </row>
    <row r="27" spans="1:10" ht="33.75">
      <c r="A27" s="101" t="str">
        <f>Criteria!$A26</f>
        <v>Multimedia</v>
      </c>
      <c r="B27" s="103">
        <v>24</v>
      </c>
      <c r="C27" s="103" t="str">
        <f>Criteria!B26</f>
        <v>3.11</v>
      </c>
      <c r="D27" s="103" t="str">
        <f>Criteria!C26</f>
        <v>A</v>
      </c>
      <c r="E27" s="104" t="str">
        <f>Criteria!D26</f>
        <v>For each pre-recorded time-based media, does the adjacent text content clearly identify the time-based media (excluding special cases)?</v>
      </c>
      <c r="F27" s="105" t="s">
        <v>2</v>
      </c>
      <c r="G27" s="106"/>
      <c r="H27" s="104"/>
      <c r="I27" s="107"/>
      <c r="J27" s="108"/>
    </row>
    <row r="28" spans="1:10" ht="22.5">
      <c r="A28" s="101" t="str">
        <f>Criteria!$A27</f>
        <v>Multimedia</v>
      </c>
      <c r="B28" s="103">
        <v>25</v>
      </c>
      <c r="C28" s="103" t="str">
        <f>Criteria!B27</f>
        <v>3.12</v>
      </c>
      <c r="D28" s="103" t="str">
        <f>Criteria!C27</f>
        <v>A</v>
      </c>
      <c r="E28" s="104" t="str">
        <f>Criteria!D27</f>
        <v>Is each automatically triggered sound sequence controllable by the user?</v>
      </c>
      <c r="F28" s="105" t="s">
        <v>2</v>
      </c>
      <c r="G28" s="106"/>
      <c r="H28" s="104"/>
      <c r="I28" s="107"/>
      <c r="J28" s="108"/>
    </row>
    <row r="29" spans="1:10" ht="22.5">
      <c r="A29" s="101" t="str">
        <f>Criteria!$A28</f>
        <v>Multimedia</v>
      </c>
      <c r="B29" s="103">
        <v>26</v>
      </c>
      <c r="C29" s="103" t="str">
        <f>Criteria!B28</f>
        <v>3.13</v>
      </c>
      <c r="D29" s="103" t="str">
        <f>Criteria!C28</f>
        <v>A</v>
      </c>
      <c r="E29" s="104" t="str">
        <f>Criteria!D28</f>
        <v>Does each time-based media have, where necessary, the viewing control features?</v>
      </c>
      <c r="F29" s="105" t="s">
        <v>2</v>
      </c>
      <c r="G29" s="106"/>
      <c r="H29" s="104"/>
      <c r="I29" s="107"/>
      <c r="J29" s="108"/>
    </row>
    <row r="30" spans="1:10" ht="33.75">
      <c r="A30" s="101" t="str">
        <f>Criteria!$A29</f>
        <v>Multimedia</v>
      </c>
      <c r="B30" s="103">
        <v>27</v>
      </c>
      <c r="C30" s="103" t="str">
        <f>Criteria!B29</f>
        <v>3.14</v>
      </c>
      <c r="D30" s="103" t="str">
        <f>Criteria!C29</f>
        <v>AA</v>
      </c>
      <c r="E30" s="104" t="str">
        <f>Criteria!D29</f>
        <v>For each time-based media, are alternative control features presented at the same level as other primary control features?</v>
      </c>
      <c r="F30" s="105" t="s">
        <v>2</v>
      </c>
      <c r="G30" s="106"/>
      <c r="H30" s="104"/>
      <c r="I30" s="107"/>
      <c r="J30" s="108"/>
    </row>
    <row r="31" spans="1:10" ht="45">
      <c r="A31" s="101" t="str">
        <f>Criteria!$A30</f>
        <v>Multimedia</v>
      </c>
      <c r="B31" s="103">
        <v>28</v>
      </c>
      <c r="C31" s="103" t="str">
        <f>Criteria!B30</f>
        <v>3.15</v>
      </c>
      <c r="D31" s="103" t="str">
        <f>Criteria!C30</f>
        <v>AA</v>
      </c>
      <c r="E31" s="104" t="str">
        <f>Criteria!D30</f>
        <v>For each feature that transmits, converts or records pre-recorded synchronised time-based media that has a captions track, at the end of the process, are the captions correctly preserved?</v>
      </c>
      <c r="F31" s="105" t="s">
        <v>2</v>
      </c>
      <c r="G31" s="106"/>
      <c r="H31" s="104"/>
      <c r="I31" s="107"/>
      <c r="J31" s="108"/>
    </row>
    <row r="32" spans="1:10" ht="56.25">
      <c r="A32" s="101" t="str">
        <f>Criteria!$A31</f>
        <v>Multimedia</v>
      </c>
      <c r="B32" s="103">
        <v>29</v>
      </c>
      <c r="C32" s="103" t="str">
        <f>Criteria!B31</f>
        <v>3.16</v>
      </c>
      <c r="D32" s="103" t="str">
        <f>Criteria!C31</f>
        <v>AA</v>
      </c>
      <c r="E32" s="104" t="str">
        <f>Criteria!D31</f>
        <v>For each feature that transmits, converts or records a time-based media pre-recorded with a synchronised audio description, at the end of the process, is the audio description correctly preserved?</v>
      </c>
      <c r="F32" s="105" t="s">
        <v>2</v>
      </c>
      <c r="G32" s="106"/>
      <c r="H32" s="104"/>
      <c r="I32" s="107"/>
      <c r="J32" s="108"/>
    </row>
    <row r="33" spans="1:10" ht="33.75">
      <c r="A33" s="101" t="str">
        <f>Criteria!$A32</f>
        <v>Multimedia</v>
      </c>
      <c r="B33" s="103">
        <v>30</v>
      </c>
      <c r="C33" s="103" t="str">
        <f>Criteria!B32</f>
        <v>3.17</v>
      </c>
      <c r="D33" s="103" t="str">
        <f>Criteria!C32</f>
        <v>AA</v>
      </c>
      <c r="E33" s="104" t="str">
        <f>Criteria!D32</f>
        <v>For each pre-recorded time-based media, is the presentation of captions controllable by the user (excluding special cases)?</v>
      </c>
      <c r="F33" s="105" t="s">
        <v>2</v>
      </c>
      <c r="G33" s="106"/>
      <c r="H33" s="104"/>
      <c r="I33" s="107"/>
      <c r="J33" s="108"/>
    </row>
    <row r="34" spans="1:10" ht="33.75">
      <c r="A34" s="101" t="str">
        <f>Criteria!$A33</f>
        <v>Multimedia</v>
      </c>
      <c r="B34" s="103">
        <v>31</v>
      </c>
      <c r="C34" s="103" t="str">
        <f>Criteria!B33</f>
        <v>3.18</v>
      </c>
      <c r="D34" s="103" t="str">
        <f>Criteria!C33</f>
        <v>AA</v>
      </c>
      <c r="E34" s="104" t="str">
        <f>Criteria!D33</f>
        <v>For each pre-recorded synchronised time-based media that has synchronised subtitles, can these be, if necessary, vocalised (excluding special cases)?</v>
      </c>
      <c r="F34" s="105" t="s">
        <v>2</v>
      </c>
      <c r="G34" s="106"/>
      <c r="H34" s="104"/>
      <c r="I34" s="107"/>
      <c r="J34" s="108"/>
    </row>
    <row r="35" spans="1:10">
      <c r="A35" s="101" t="str">
        <f>Criteria!$A34</f>
        <v>Tables</v>
      </c>
      <c r="B35" s="103">
        <v>32</v>
      </c>
      <c r="C35" s="103" t="str">
        <f>Criteria!B34</f>
        <v>4.1</v>
      </c>
      <c r="D35" s="103" t="str">
        <f>Criteria!C34</f>
        <v>A</v>
      </c>
      <c r="E35" s="104" t="str">
        <f>Criteria!D34</f>
        <v>Does each complex data table have a summary?</v>
      </c>
      <c r="F35" s="105" t="s">
        <v>2</v>
      </c>
      <c r="G35" s="106"/>
      <c r="H35" s="104"/>
      <c r="I35" s="107"/>
      <c r="J35" s="108"/>
    </row>
    <row r="36" spans="1:10" ht="22.5">
      <c r="A36" s="101" t="str">
        <f>Criteria!$A35</f>
        <v>Tables</v>
      </c>
      <c r="B36" s="103">
        <v>33</v>
      </c>
      <c r="C36" s="103" t="str">
        <f>Criteria!B35</f>
        <v>4.2</v>
      </c>
      <c r="D36" s="103" t="str">
        <f>Criteria!C35</f>
        <v>A</v>
      </c>
      <c r="E36" s="104" t="str">
        <f>Criteria!D35</f>
        <v>For each complex data table with a summary, is the summary relevant?</v>
      </c>
      <c r="F36" s="105" t="s">
        <v>2</v>
      </c>
      <c r="G36" s="106"/>
      <c r="H36" s="104"/>
      <c r="I36" s="107"/>
      <c r="J36" s="108"/>
    </row>
    <row r="37" spans="1:10">
      <c r="A37" s="101" t="str">
        <f>Criteria!$A36</f>
        <v>Tables</v>
      </c>
      <c r="B37" s="103">
        <v>34</v>
      </c>
      <c r="C37" s="103" t="str">
        <f>Criteria!B36</f>
        <v>4.3</v>
      </c>
      <c r="D37" s="103" t="str">
        <f>Criteria!C36</f>
        <v>A</v>
      </c>
      <c r="E37" s="104" t="str">
        <f>Criteria!D36</f>
        <v>Does each data table have a title?</v>
      </c>
      <c r="F37" s="105" t="s">
        <v>2</v>
      </c>
      <c r="G37" s="106"/>
      <c r="H37" s="104"/>
      <c r="I37" s="107"/>
      <c r="J37" s="108"/>
    </row>
    <row r="38" spans="1:10">
      <c r="A38" s="101" t="str">
        <f>Criteria!$A37</f>
        <v>Tables</v>
      </c>
      <c r="B38" s="103">
        <v>35</v>
      </c>
      <c r="C38" s="103" t="str">
        <f>Criteria!B37</f>
        <v>4.4</v>
      </c>
      <c r="D38" s="103" t="str">
        <f>Criteria!C37</f>
        <v>A</v>
      </c>
      <c r="E38" s="104" t="str">
        <f>Criteria!D37</f>
        <v>For each data table with a title, is the title relevant?</v>
      </c>
      <c r="F38" s="105" t="s">
        <v>2</v>
      </c>
      <c r="G38" s="106"/>
      <c r="H38" s="104"/>
      <c r="I38" s="107"/>
      <c r="J38" s="108"/>
    </row>
    <row r="39" spans="1:10" ht="22.5">
      <c r="A39" s="101" t="str">
        <f>Criteria!$A38</f>
        <v>Tables</v>
      </c>
      <c r="B39" s="103">
        <v>36</v>
      </c>
      <c r="C39" s="103" t="str">
        <f>Criteria!B38</f>
        <v>4.5</v>
      </c>
      <c r="D39" s="103" t="str">
        <f>Criteria!C38</f>
        <v>A</v>
      </c>
      <c r="E39" s="104" t="str">
        <f>Criteria!D38</f>
        <v>For each data table, are the row and column headings correctly linked to the data cells?</v>
      </c>
      <c r="F39" s="105" t="s">
        <v>2</v>
      </c>
      <c r="G39" s="106"/>
      <c r="H39" s="104"/>
      <c r="I39" s="107"/>
      <c r="J39" s="108"/>
    </row>
    <row r="40" spans="1:10" ht="33.75">
      <c r="A40" s="101" t="str">
        <f>Criteria!$A39</f>
        <v>Interactive components</v>
      </c>
      <c r="B40" s="103">
        <v>37</v>
      </c>
      <c r="C40" s="103" t="str">
        <f>Criteria!B39</f>
        <v>5.1</v>
      </c>
      <c r="D40" s="103" t="str">
        <f>Criteria!C39</f>
        <v>A</v>
      </c>
      <c r="E40" s="104" t="str">
        <f>Criteria!D39</f>
        <v>Is each user interface component, if necessary, compatible with assistive technologies (excluding special cases)?</v>
      </c>
      <c r="F40" s="105" t="s">
        <v>2</v>
      </c>
      <c r="G40" s="106"/>
      <c r="H40" s="104"/>
      <c r="I40" s="107"/>
      <c r="J40" s="108"/>
    </row>
    <row r="41" spans="1:10" ht="56.25" customHeight="1">
      <c r="A41" s="101" t="str">
        <f>Criteria!$A40</f>
        <v>Interactive components</v>
      </c>
      <c r="B41" s="103">
        <v>38</v>
      </c>
      <c r="C41" s="103" t="str">
        <f>Criteria!B40</f>
        <v>5.2</v>
      </c>
      <c r="D41" s="103" t="str">
        <f>Criteria!C40</f>
        <v>A</v>
      </c>
      <c r="E41" s="104" t="str">
        <f>Criteria!D40</f>
        <v>Is every user interface component accessible and operable by keyboard and any pointing device (excluding special cases)?</v>
      </c>
      <c r="F41" s="105" t="s">
        <v>2</v>
      </c>
      <c r="G41" s="106"/>
      <c r="H41" s="104"/>
      <c r="I41" s="107"/>
      <c r="J41" s="108"/>
    </row>
    <row r="42" spans="1:10" ht="22.5">
      <c r="A42" s="101" t="str">
        <f>Criteria!$A41</f>
        <v>Interactive components</v>
      </c>
      <c r="B42" s="103">
        <v>39</v>
      </c>
      <c r="C42" s="103" t="str">
        <f>Criteria!B41</f>
        <v>5.3</v>
      </c>
      <c r="D42" s="103" t="str">
        <f>Criteria!C41</f>
        <v>A</v>
      </c>
      <c r="E42" s="104" t="str">
        <f>Criteria!D41</f>
        <v>Does each context change meet one of these conditions?</v>
      </c>
      <c r="F42" s="105" t="s">
        <v>2</v>
      </c>
      <c r="G42" s="106"/>
      <c r="H42" s="104"/>
      <c r="I42" s="107"/>
      <c r="J42" s="108"/>
    </row>
    <row r="43" spans="1:10" ht="22.5">
      <c r="A43" s="101" t="str">
        <f>Criteria!$A42</f>
        <v>Interactive components</v>
      </c>
      <c r="B43" s="103">
        <v>40</v>
      </c>
      <c r="C43" s="103" t="str">
        <f>Criteria!B42</f>
        <v>5.4</v>
      </c>
      <c r="D43" s="103" t="str">
        <f>Criteria!C42</f>
        <v>AA</v>
      </c>
      <c r="E43" s="104" t="str">
        <f>Criteria!D42</f>
        <v>On each screen, are the status messages correctly rendered by assistive technologies?</v>
      </c>
      <c r="F43" s="105" t="s">
        <v>2</v>
      </c>
      <c r="G43" s="106"/>
      <c r="H43" s="104"/>
      <c r="I43" s="109"/>
      <c r="J43" s="108"/>
    </row>
    <row r="44" spans="1:10" ht="22.5">
      <c r="A44" s="101" t="str">
        <f>Criteria!$A43</f>
        <v>Interactive components</v>
      </c>
      <c r="B44" s="103">
        <v>41</v>
      </c>
      <c r="C44" s="103" t="str">
        <f>Criteria!B43</f>
        <v>5.5</v>
      </c>
      <c r="D44" s="103" t="str">
        <f>Criteria!C43</f>
        <v>A</v>
      </c>
      <c r="E44" s="104" t="str">
        <f>Criteria!D43</f>
        <v>Is each state of a toggle control presented to the user perceptible?</v>
      </c>
      <c r="F44" s="105" t="s">
        <v>2</v>
      </c>
      <c r="G44" s="106"/>
      <c r="H44" s="104"/>
      <c r="I44" s="107"/>
      <c r="J44" s="108"/>
    </row>
    <row r="45" spans="1:10" ht="22.5">
      <c r="A45" s="101" t="str">
        <f>Criteria!$A44</f>
        <v>Mandatory elements</v>
      </c>
      <c r="B45" s="103">
        <v>42</v>
      </c>
      <c r="C45" s="103" t="str">
        <f>Criteria!B44</f>
        <v>6.1</v>
      </c>
      <c r="D45" s="103" t="str">
        <f>Criteria!C44</f>
        <v>A</v>
      </c>
      <c r="E45" s="104" t="str">
        <f>Criteria!D44</f>
        <v>On each screen, are texts rendered by assistive technologies in the main language of the screen?</v>
      </c>
      <c r="F45" s="105" t="s">
        <v>2</v>
      </c>
      <c r="G45" s="106"/>
      <c r="H45" s="104"/>
      <c r="I45" s="107"/>
      <c r="J45" s="108"/>
    </row>
    <row r="46" spans="1:10" ht="33.75">
      <c r="A46" s="101" t="str">
        <f>Criteria!$A45</f>
        <v>Mandatory elements</v>
      </c>
      <c r="B46" s="103">
        <v>43</v>
      </c>
      <c r="C46" s="103" t="str">
        <f>Criteria!B45</f>
        <v>6.2</v>
      </c>
      <c r="D46" s="103" t="str">
        <f>Criteria!C45</f>
        <v>A</v>
      </c>
      <c r="E46" s="104" t="str">
        <f>Criteria!D45</f>
        <v>On each screen, interface elements must not be used only for layout purposes. Is this rule respected?</v>
      </c>
      <c r="F46" s="105" t="s">
        <v>2</v>
      </c>
      <c r="G46" s="106"/>
      <c r="H46" s="104"/>
      <c r="I46" s="107"/>
      <c r="J46" s="108"/>
    </row>
    <row r="47" spans="1:10" ht="22.5">
      <c r="A47" s="101" t="str">
        <f>Criteria!$A46</f>
        <v>Information structure</v>
      </c>
      <c r="B47" s="103">
        <v>44</v>
      </c>
      <c r="C47" s="103" t="str">
        <f>Criteria!B46</f>
        <v>7.1</v>
      </c>
      <c r="D47" s="103" t="str">
        <f>Criteria!C46</f>
        <v>A</v>
      </c>
      <c r="E47" s="104" t="str">
        <f>Criteria!D46</f>
        <v>On each screen, is the information structured by the appropriate use of headings?</v>
      </c>
      <c r="F47" s="105" t="s">
        <v>2</v>
      </c>
      <c r="G47" s="106"/>
      <c r="H47" s="104"/>
      <c r="I47" s="107"/>
      <c r="J47" s="108"/>
    </row>
    <row r="48" spans="1:10" ht="22.5">
      <c r="A48" s="101" t="str">
        <f>Criteria!$A47</f>
        <v>Information structure</v>
      </c>
      <c r="B48" s="103">
        <v>45</v>
      </c>
      <c r="C48" s="103" t="str">
        <f>Criteria!B47</f>
        <v>7.2</v>
      </c>
      <c r="D48" s="103" t="str">
        <f>Criteria!C47</f>
        <v>A</v>
      </c>
      <c r="E48" s="104" t="str">
        <f>Criteria!D47</f>
        <v>On each screen, is each list correctly structured?</v>
      </c>
      <c r="F48" s="105" t="s">
        <v>2</v>
      </c>
      <c r="G48" s="106"/>
      <c r="H48" s="104"/>
      <c r="I48" s="107"/>
      <c r="J48" s="108"/>
    </row>
    <row r="49" spans="1:10" ht="55.35" customHeight="1">
      <c r="A49" s="101" t="str">
        <f>Criteria!$A48</f>
        <v>Presentation</v>
      </c>
      <c r="B49" s="103">
        <v>46</v>
      </c>
      <c r="C49" s="103" t="str">
        <f>Criteria!B48</f>
        <v>8.1</v>
      </c>
      <c r="D49" s="103" t="str">
        <f>Criteria!C48</f>
        <v>A</v>
      </c>
      <c r="E49" s="104" t="str">
        <f>Criteria!D48</f>
        <v>On each screen, is the visible content carrying information accessible to assistive technologies?</v>
      </c>
      <c r="F49" s="105" t="s">
        <v>2</v>
      </c>
      <c r="G49" s="106"/>
      <c r="H49" s="104"/>
      <c r="I49" s="107"/>
      <c r="J49" s="108"/>
    </row>
    <row r="50" spans="1:10" ht="55.35" customHeight="1">
      <c r="A50" s="101" t="str">
        <f>Criteria!$A49</f>
        <v>Presentation</v>
      </c>
      <c r="B50" s="103">
        <v>47</v>
      </c>
      <c r="C50" s="103" t="str">
        <f>Criteria!B49</f>
        <v>8.2</v>
      </c>
      <c r="D50" s="103" t="str">
        <f>Criteria!C49</f>
        <v>AA</v>
      </c>
      <c r="E50" s="104" t="str">
        <f>Criteria!D49</f>
        <v>On each screen, can the user increase the font size by at least 200% (excluding special cases)?</v>
      </c>
      <c r="F50" s="105" t="s">
        <v>2</v>
      </c>
      <c r="G50" s="106"/>
      <c r="H50" s="104"/>
      <c r="I50" s="107"/>
      <c r="J50" s="108"/>
    </row>
    <row r="51" spans="1:10" ht="55.35" customHeight="1">
      <c r="A51" s="101" t="str">
        <f>Criteria!$A50</f>
        <v>Presentation</v>
      </c>
      <c r="B51" s="103">
        <v>48</v>
      </c>
      <c r="C51" s="103" t="str">
        <f>Criteria!B50</f>
        <v>8.3</v>
      </c>
      <c r="D51" s="103" t="str">
        <f>Criteria!C50</f>
        <v>A</v>
      </c>
      <c r="E51" s="104" t="str">
        <f>Criteria!D50</f>
        <v>On each screen, does each component in a text environment whose nature is not obvious have a contrast ratio greater than or equal to 3:1 in relation to the surrounding text?</v>
      </c>
      <c r="F51" s="105" t="s">
        <v>2</v>
      </c>
      <c r="G51" s="106"/>
      <c r="H51" s="104"/>
      <c r="I51" s="107"/>
      <c r="J51" s="108"/>
    </row>
    <row r="52" spans="1:10" ht="45">
      <c r="A52" s="101" t="str">
        <f>Criteria!$A51</f>
        <v>Presentation</v>
      </c>
      <c r="B52" s="103">
        <v>49</v>
      </c>
      <c r="C52" s="103" t="str">
        <f>Criteria!B51</f>
        <v>8.4</v>
      </c>
      <c r="D52" s="103" t="str">
        <f>Criteria!C51</f>
        <v>A</v>
      </c>
      <c r="E52" s="104" t="str">
        <f>Criteria!D51</f>
        <v>On each screen, for each component in a text environment whose nature is not obvious, is there an indication other than colour to indicate when focused and hovered with the mouse?</v>
      </c>
      <c r="F52" s="105" t="s">
        <v>2</v>
      </c>
      <c r="G52" s="106"/>
      <c r="H52" s="104"/>
      <c r="I52" s="107"/>
      <c r="J52" s="108"/>
    </row>
    <row r="53" spans="1:10" ht="55.35" customHeight="1">
      <c r="A53" s="101" t="str">
        <f>Criteria!$A52</f>
        <v>Presentation</v>
      </c>
      <c r="B53" s="103">
        <v>50</v>
      </c>
      <c r="C53" s="103" t="str">
        <f>Criteria!B52</f>
        <v>8.5</v>
      </c>
      <c r="D53" s="103" t="str">
        <f>Criteria!C52</f>
        <v>A</v>
      </c>
      <c r="E53" s="104" t="str">
        <f>Criteria!D52</f>
        <v>On each screen, for each element receiving the focus, is the focus visible?</v>
      </c>
      <c r="F53" s="105" t="s">
        <v>2</v>
      </c>
      <c r="G53" s="106"/>
      <c r="H53" s="104"/>
      <c r="I53" s="107"/>
      <c r="J53" s="108"/>
    </row>
    <row r="54" spans="1:10" ht="55.35" customHeight="1">
      <c r="A54" s="101" t="str">
        <f>Criteria!$A53</f>
        <v>Presentation</v>
      </c>
      <c r="B54" s="103">
        <v>51</v>
      </c>
      <c r="C54" s="103" t="str">
        <f>Criteria!B53</f>
        <v>8.6</v>
      </c>
      <c r="D54" s="103" t="str">
        <f>Criteria!C53</f>
        <v>A</v>
      </c>
      <c r="E54" s="104" t="str">
        <f>Criteria!D53</f>
        <v>On each screen, information must not be conveyed solely by shape, size or location. Is this rule respected?</v>
      </c>
      <c r="F54" s="105" t="s">
        <v>2</v>
      </c>
      <c r="G54" s="106"/>
      <c r="H54" s="104"/>
      <c r="I54" s="107"/>
      <c r="J54" s="108"/>
    </row>
    <row r="55" spans="1:10" ht="55.35" customHeight="1">
      <c r="A55" s="101" t="str">
        <f>Criteria!$A54</f>
        <v>Presentation</v>
      </c>
      <c r="B55" s="103">
        <v>52</v>
      </c>
      <c r="C55" s="103" t="str">
        <f>Criteria!B54</f>
        <v>8.7</v>
      </c>
      <c r="D55" s="103" t="str">
        <f>Criteria!C54</f>
        <v>AA</v>
      </c>
      <c r="E55" s="104" t="str">
        <f>Criteria!D54</f>
        <v>On each screen, is the additional content that appears when the focus is set or when a user interface component is hovered over controllable by the user (excluding special cases)?</v>
      </c>
      <c r="F55" s="105" t="s">
        <v>2</v>
      </c>
      <c r="G55" s="106"/>
      <c r="H55" s="104"/>
      <c r="I55" s="107"/>
      <c r="J55" s="108"/>
    </row>
    <row r="56" spans="1:10" ht="55.35" customHeight="1">
      <c r="A56" s="101" t="str">
        <f>Criteria!$A55</f>
        <v>Forms</v>
      </c>
      <c r="B56" s="103">
        <v>53</v>
      </c>
      <c r="C56" s="103" t="str">
        <f>Criteria!B55</f>
        <v>9.1</v>
      </c>
      <c r="D56" s="103" t="str">
        <f>Criteria!C55</f>
        <v>A</v>
      </c>
      <c r="E56" s="104" t="str">
        <f>Criteria!D55</f>
        <v>Does each form field have a visible label?</v>
      </c>
      <c r="F56" s="105" t="s">
        <v>2</v>
      </c>
      <c r="G56" s="106"/>
      <c r="H56" s="104"/>
      <c r="I56" s="107"/>
      <c r="J56" s="108"/>
    </row>
    <row r="57" spans="1:10" ht="55.35" customHeight="1">
      <c r="A57" s="101" t="str">
        <f>Criteria!$A56</f>
        <v>Forms</v>
      </c>
      <c r="B57" s="103">
        <v>54</v>
      </c>
      <c r="C57" s="103" t="str">
        <f>Criteria!B56</f>
        <v>9.2</v>
      </c>
      <c r="D57" s="103" t="str">
        <f>Criteria!C56</f>
        <v>A</v>
      </c>
      <c r="E57" s="104" t="str">
        <f>Criteria!D56</f>
        <v>Does each form field have a label that is accessible to assistive technologies?</v>
      </c>
      <c r="F57" s="105" t="s">
        <v>2</v>
      </c>
      <c r="G57" s="106"/>
      <c r="H57" s="104"/>
      <c r="I57" s="107"/>
      <c r="J57" s="108"/>
    </row>
    <row r="58" spans="1:10">
      <c r="A58" s="101" t="str">
        <f>Criteria!$A57</f>
        <v>Forms</v>
      </c>
      <c r="B58" s="103">
        <v>55</v>
      </c>
      <c r="C58" s="103" t="str">
        <f>Criteria!B57</f>
        <v>9.3</v>
      </c>
      <c r="D58" s="103" t="str">
        <f>Criteria!C57</f>
        <v>A</v>
      </c>
      <c r="E58" s="104" t="str">
        <f>Criteria!D57</f>
        <v>Is each label associated with a form field relevant?</v>
      </c>
      <c r="F58" s="105" t="s">
        <v>2</v>
      </c>
      <c r="G58" s="106"/>
      <c r="H58" s="104"/>
      <c r="I58" s="107"/>
      <c r="J58" s="108"/>
    </row>
    <row r="59" spans="1:10" ht="22.5">
      <c r="A59" s="101" t="str">
        <f>Criteria!$A58</f>
        <v>Forms</v>
      </c>
      <c r="B59" s="103">
        <v>56</v>
      </c>
      <c r="C59" s="103" t="str">
        <f>Criteria!B58</f>
        <v>9.4</v>
      </c>
      <c r="D59" s="103" t="str">
        <f>Criteria!C58</f>
        <v>A</v>
      </c>
      <c r="E59" s="104" t="str">
        <f>Criteria!D58</f>
        <v>Are each field label and its associated field located next to each other?</v>
      </c>
      <c r="F59" s="105" t="s">
        <v>2</v>
      </c>
      <c r="G59" s="106"/>
      <c r="H59" s="104"/>
      <c r="I59" s="107"/>
      <c r="J59" s="108"/>
    </row>
    <row r="60" spans="1:10" ht="55.35" customHeight="1">
      <c r="A60" s="101" t="str">
        <f>Criteria!$A59</f>
        <v>Forms</v>
      </c>
      <c r="B60" s="103">
        <v>57</v>
      </c>
      <c r="C60" s="103" t="str">
        <f>Criteria!B59</f>
        <v>9.5</v>
      </c>
      <c r="D60" s="103" t="str">
        <f>Criteria!C59</f>
        <v>A</v>
      </c>
      <c r="E60" s="104" t="str">
        <f>Criteria!D59</f>
        <v>In each form, is the label of each button relevant?</v>
      </c>
      <c r="F60" s="105" t="s">
        <v>2</v>
      </c>
      <c r="G60" s="106"/>
      <c r="H60" s="104"/>
      <c r="I60" s="107"/>
      <c r="J60" s="108"/>
    </row>
    <row r="61" spans="1:10" ht="55.35" customHeight="1">
      <c r="A61" s="101" t="str">
        <f>Criteria!$A60</f>
        <v>Forms</v>
      </c>
      <c r="B61" s="103">
        <v>58</v>
      </c>
      <c r="C61" s="103" t="str">
        <f>Criteria!B60</f>
        <v>9.6</v>
      </c>
      <c r="D61" s="103" t="str">
        <f>Criteria!C60</f>
        <v>A</v>
      </c>
      <c r="E61" s="104" t="str">
        <f>Criteria!D60</f>
        <v>In each form, are the related form controls identified, if necessary?</v>
      </c>
      <c r="F61" s="105" t="s">
        <v>2</v>
      </c>
      <c r="G61" s="106"/>
      <c r="H61" s="104"/>
      <c r="I61" s="107"/>
      <c r="J61" s="108"/>
    </row>
    <row r="62" spans="1:10" ht="22.5">
      <c r="A62" s="101" t="str">
        <f>Criteria!$A61</f>
        <v>Forms</v>
      </c>
      <c r="B62" s="103">
        <v>59</v>
      </c>
      <c r="C62" s="103" t="str">
        <f>Criteria!B61</f>
        <v>9.7</v>
      </c>
      <c r="D62" s="103" t="str">
        <f>Criteria!C61</f>
        <v>A</v>
      </c>
      <c r="E62" s="104" t="str">
        <f>Criteria!D61</f>
        <v>Are the mandatory form fields correctly identified (excluding special cases)?</v>
      </c>
      <c r="F62" s="105" t="s">
        <v>2</v>
      </c>
      <c r="G62" s="106"/>
      <c r="H62" s="104"/>
      <c r="I62" s="107"/>
      <c r="J62" s="108"/>
    </row>
    <row r="63" spans="1:10" ht="22.5">
      <c r="A63" s="101" t="str">
        <f>Criteria!$A62</f>
        <v>Forms</v>
      </c>
      <c r="B63" s="103">
        <v>60</v>
      </c>
      <c r="C63" s="103" t="str">
        <f>Criteria!B62</f>
        <v>9.8</v>
      </c>
      <c r="D63" s="103" t="str">
        <f>Criteria!C62</f>
        <v>A</v>
      </c>
      <c r="E63" s="104" t="str">
        <f>Criteria!D62</f>
        <v>For each mandatory form field, is the expected data type and/or format available?</v>
      </c>
      <c r="F63" s="105" t="s">
        <v>2</v>
      </c>
      <c r="G63" s="106"/>
      <c r="H63" s="104"/>
      <c r="I63" s="107"/>
      <c r="J63" s="108"/>
    </row>
    <row r="64" spans="1:10">
      <c r="A64" s="101" t="str">
        <f>Criteria!$A63</f>
        <v>Forms</v>
      </c>
      <c r="B64" s="103">
        <v>61</v>
      </c>
      <c r="C64" s="103" t="str">
        <f>Criteria!B63</f>
        <v>9.9</v>
      </c>
      <c r="D64" s="103" t="str">
        <f>Criteria!C63</f>
        <v>A</v>
      </c>
      <c r="E64" s="104" t="str">
        <f>Criteria!D63</f>
        <v>In each form, are input errors accessible?</v>
      </c>
      <c r="F64" s="105" t="s">
        <v>2</v>
      </c>
      <c r="G64" s="106"/>
      <c r="H64" s="104"/>
      <c r="I64" s="107"/>
      <c r="J64" s="108"/>
    </row>
    <row r="65" spans="1:10" ht="33.75">
      <c r="A65" s="101" t="str">
        <f>Criteria!$A64</f>
        <v>Forms</v>
      </c>
      <c r="B65" s="103">
        <v>62</v>
      </c>
      <c r="C65" s="103" t="str">
        <f>Criteria!B64</f>
        <v>9.10</v>
      </c>
      <c r="D65" s="103" t="str">
        <f>Criteria!C64</f>
        <v>AA</v>
      </c>
      <c r="E65" s="104" t="str">
        <f>Criteria!D64</f>
        <v>In each form, is the error management accompanied, if necessary, by suggestions of expected data types, formats or values?</v>
      </c>
      <c r="F65" s="105" t="s">
        <v>2</v>
      </c>
      <c r="G65" s="106"/>
      <c r="H65" s="104"/>
      <c r="I65" s="107"/>
      <c r="J65" s="108"/>
    </row>
    <row r="66" spans="1:10" ht="55.35" customHeight="1">
      <c r="A66" s="101" t="str">
        <f>Criteria!$A65</f>
        <v>Forms</v>
      </c>
      <c r="B66" s="103">
        <v>63</v>
      </c>
      <c r="C66" s="103" t="str">
        <f>Criteria!B65</f>
        <v>9.11</v>
      </c>
      <c r="D66" s="103" t="str">
        <f>Criteria!C65</f>
        <v>AA</v>
      </c>
      <c r="E66" s="104" t="str">
        <f>Criteria!D65</f>
        <v>For each form that modifies or deletes data, or transmits answers to a test or examination, or whose validation has financial or legal consequences, can the data entered be modified, updated or rendered by the user?</v>
      </c>
      <c r="F66" s="105" t="s">
        <v>2</v>
      </c>
      <c r="G66" s="106"/>
      <c r="H66" s="104"/>
      <c r="I66" s="107"/>
      <c r="J66" s="108"/>
    </row>
    <row r="67" spans="1:10" ht="55.35" customHeight="1">
      <c r="A67" s="101" t="str">
        <f>Criteria!$A66</f>
        <v>Forms</v>
      </c>
      <c r="B67" s="103">
        <v>64</v>
      </c>
      <c r="C67" s="103" t="str">
        <f>Criteria!B66</f>
        <v>9.12</v>
      </c>
      <c r="D67" s="103" t="str">
        <f>Criteria!C66</f>
        <v>AA</v>
      </c>
      <c r="E67" s="104" t="str">
        <f>Criteria!D66</f>
        <v>For each field that expects personal user data, is input facilitated?</v>
      </c>
      <c r="F67" s="105" t="s">
        <v>2</v>
      </c>
      <c r="G67" s="106"/>
      <c r="H67" s="104"/>
      <c r="I67" s="107"/>
      <c r="J67" s="108"/>
    </row>
    <row r="68" spans="1:10" ht="55.35" customHeight="1">
      <c r="A68" s="101" t="str">
        <f>Criteria!$A67</f>
        <v>Navigation</v>
      </c>
      <c r="B68" s="103">
        <v>65</v>
      </c>
      <c r="C68" s="103" t="str">
        <f>Criteria!B67</f>
        <v>10.1</v>
      </c>
      <c r="D68" s="103" t="str">
        <f>Criteria!C67</f>
        <v>A</v>
      </c>
      <c r="E68" s="104" t="str">
        <f>Criteria!D67</f>
        <v>On each screen, is the navigation sequence consistent?</v>
      </c>
      <c r="F68" s="105" t="s">
        <v>2</v>
      </c>
      <c r="G68" s="106"/>
      <c r="H68" s="104"/>
      <c r="I68" s="107"/>
      <c r="J68" s="108"/>
    </row>
    <row r="69" spans="1:10" ht="22.5">
      <c r="A69" s="101" t="str">
        <f>Criteria!$A68</f>
        <v>Navigation</v>
      </c>
      <c r="B69" s="103">
        <v>66</v>
      </c>
      <c r="C69" s="103" t="str">
        <f>Criteria!B68</f>
        <v>10.2</v>
      </c>
      <c r="D69" s="103" t="str">
        <f>Criteria!C68</f>
        <v>A</v>
      </c>
      <c r="E69" s="104" t="str">
        <f>Criteria!D68</f>
        <v>On each screen, is the reading sequence by assistive technologies consistent?</v>
      </c>
      <c r="F69" s="105" t="s">
        <v>2</v>
      </c>
      <c r="G69" s="106"/>
      <c r="H69" s="104"/>
      <c r="I69" s="107"/>
      <c r="J69" s="108"/>
    </row>
    <row r="70" spans="1:10" ht="76.5" customHeight="1">
      <c r="A70" s="101" t="str">
        <f>Criteria!$A69</f>
        <v>Navigation</v>
      </c>
      <c r="B70" s="103">
        <v>67</v>
      </c>
      <c r="C70" s="103" t="str">
        <f>Criteria!B69</f>
        <v>10.3</v>
      </c>
      <c r="D70" s="103" t="str">
        <f>Criteria!C69</f>
        <v>A</v>
      </c>
      <c r="E70" s="104" t="str">
        <f>Criteria!D69</f>
        <v>On each screen, the navigation must not contain any keyboard traps. Is this rule respected?</v>
      </c>
      <c r="F70" s="105" t="s">
        <v>2</v>
      </c>
      <c r="G70" s="106"/>
      <c r="H70" s="104"/>
      <c r="I70" s="107"/>
      <c r="J70" s="108"/>
    </row>
    <row r="71" spans="1:10" ht="33.75">
      <c r="A71" s="101" t="str">
        <f>Criteria!$A70</f>
        <v>Navigation</v>
      </c>
      <c r="B71" s="103">
        <v>68</v>
      </c>
      <c r="C71" s="103" t="str">
        <f>Criteria!B70</f>
        <v>10.4</v>
      </c>
      <c r="D71" s="103" t="str">
        <f>Criteria!C70</f>
        <v>A</v>
      </c>
      <c r="E71" s="104" t="str">
        <f>Criteria!D70</f>
        <v>On each screen, are keyboard shortcuts using only one key (upper or lower case letter, punctuation, number or symbol) controllable by the user?</v>
      </c>
      <c r="F71" s="105" t="s">
        <v>2</v>
      </c>
      <c r="G71" s="106"/>
      <c r="H71" s="104"/>
      <c r="I71" s="107"/>
      <c r="J71" s="108"/>
    </row>
    <row r="72" spans="1:10" ht="33.75">
      <c r="A72" s="101" t="str">
        <f>Criteria!$A71</f>
        <v>Consultation</v>
      </c>
      <c r="B72" s="103">
        <v>69</v>
      </c>
      <c r="C72" s="103" t="str">
        <f>Criteria!B71</f>
        <v>11.1</v>
      </c>
      <c r="D72" s="103" t="str">
        <f>Criteria!C71</f>
        <v>A</v>
      </c>
      <c r="E72" s="104" t="str">
        <f>Criteria!D71</f>
        <v>For each screen, does the user have control over each time limit modifying content (excluding special cases)?</v>
      </c>
      <c r="F72" s="105" t="s">
        <v>2</v>
      </c>
      <c r="G72" s="106"/>
      <c r="H72" s="104"/>
      <c r="I72" s="107"/>
      <c r="J72" s="108"/>
    </row>
    <row r="73" spans="1:10" ht="55.35" customHeight="1">
      <c r="A73" s="101" t="str">
        <f>Criteria!$A72</f>
        <v>Consultation</v>
      </c>
      <c r="B73" s="103">
        <v>70</v>
      </c>
      <c r="C73" s="103" t="str">
        <f>Criteria!B72</f>
        <v>11.2</v>
      </c>
      <c r="D73" s="103" t="str">
        <f>Criteria!C72</f>
        <v>A</v>
      </c>
      <c r="E73" s="104" t="str">
        <f>Criteria!D72</f>
        <v>For each screen, can each process limiting the time of a session be stopped or deleted (excluding special cases)?</v>
      </c>
      <c r="F73" s="105" t="s">
        <v>2</v>
      </c>
      <c r="G73" s="106"/>
      <c r="H73" s="104"/>
      <c r="I73" s="107"/>
      <c r="J73" s="108"/>
    </row>
    <row r="74" spans="1:10" ht="55.35" customHeight="1">
      <c r="A74" s="101" t="str">
        <f>Criteria!$A73</f>
        <v>Consultation</v>
      </c>
      <c r="B74" s="103">
        <v>71</v>
      </c>
      <c r="C74" s="103" t="str">
        <f>Criteria!B73</f>
        <v>11.3</v>
      </c>
      <c r="D74" s="103" t="str">
        <f>Criteria!C73</f>
        <v>A</v>
      </c>
      <c r="E74" s="104" t="str">
        <f>Criteria!D73</f>
        <v>On each screen, does each office document available for download have, if necessary, an accessible version (excluding special cases)?</v>
      </c>
      <c r="F74" s="105" t="s">
        <v>2</v>
      </c>
      <c r="G74" s="106"/>
      <c r="H74" s="104"/>
      <c r="I74" s="107"/>
      <c r="J74" s="108"/>
    </row>
    <row r="75" spans="1:10" ht="55.35" customHeight="1">
      <c r="A75" s="101" t="str">
        <f>Criteria!$A74</f>
        <v>Consultation</v>
      </c>
      <c r="B75" s="103">
        <v>72</v>
      </c>
      <c r="C75" s="103" t="str">
        <f>Criteria!B74</f>
        <v>11.4</v>
      </c>
      <c r="D75" s="103" t="str">
        <f>Criteria!C74</f>
        <v>A</v>
      </c>
      <c r="E75" s="104" t="str">
        <f>Criteria!D74</f>
        <v>For each office document with an accessible version, does this version offer the same information (excluding special cases)?</v>
      </c>
      <c r="F75" s="105" t="s">
        <v>2</v>
      </c>
      <c r="G75" s="106"/>
      <c r="H75" s="104"/>
      <c r="I75" s="107"/>
      <c r="J75" s="108"/>
    </row>
    <row r="76" spans="1:10" ht="55.35" customHeight="1">
      <c r="A76" s="101" t="str">
        <f>Criteria!$A75</f>
        <v>Consultation</v>
      </c>
      <c r="B76" s="103">
        <v>73</v>
      </c>
      <c r="C76" s="103" t="str">
        <f>Criteria!B75</f>
        <v>11.5</v>
      </c>
      <c r="D76" s="103" t="str">
        <f>Criteria!C75</f>
        <v>A</v>
      </c>
      <c r="E76" s="104" t="str">
        <f>Criteria!D75</f>
        <v>On each screen, does each cryptic content (ASCII art, emoticon, cryptic syntax) have an alternative?</v>
      </c>
      <c r="F76" s="105" t="s">
        <v>2</v>
      </c>
      <c r="G76" s="106"/>
      <c r="H76" s="104"/>
      <c r="I76" s="107"/>
      <c r="J76" s="108"/>
    </row>
    <row r="77" spans="1:10" ht="33.75">
      <c r="A77" s="101" t="str">
        <f>Criteria!$A76</f>
        <v>Consultation</v>
      </c>
      <c r="B77" s="103">
        <v>74</v>
      </c>
      <c r="C77" s="103" t="str">
        <f>Criteria!B76</f>
        <v>11.6</v>
      </c>
      <c r="D77" s="103" t="str">
        <f>Criteria!C76</f>
        <v>A</v>
      </c>
      <c r="E77" s="104" t="str">
        <f>Criteria!D76</f>
        <v>On each screen, for each cryptic content (ASCII art, emoticon, cryptic syntax) having an alternative, is this alternative relevant?</v>
      </c>
      <c r="F77" s="105" t="s">
        <v>2</v>
      </c>
      <c r="G77" s="106"/>
      <c r="H77" s="104"/>
      <c r="I77" s="107"/>
      <c r="J77" s="108"/>
    </row>
    <row r="78" spans="1:10" ht="22.5">
      <c r="A78" s="101" t="str">
        <f>Criteria!$A77</f>
        <v>Consultation</v>
      </c>
      <c r="B78" s="103">
        <v>75</v>
      </c>
      <c r="C78" s="103" t="str">
        <f>Criteria!B77</f>
        <v>11.7</v>
      </c>
      <c r="D78" s="103" t="str">
        <f>Criteria!C77</f>
        <v>A</v>
      </c>
      <c r="E78" s="104" t="str">
        <f>Criteria!D77</f>
        <v>On each screen, are sudden change in brightness or blinking effects used correctly?</v>
      </c>
      <c r="F78" s="105" t="s">
        <v>2</v>
      </c>
      <c r="G78" s="106"/>
      <c r="H78" s="104"/>
      <c r="I78" s="107"/>
      <c r="J78" s="108"/>
    </row>
    <row r="79" spans="1:10" ht="55.35" customHeight="1">
      <c r="A79" s="101" t="str">
        <f>Criteria!$A78</f>
        <v>Consultation</v>
      </c>
      <c r="B79" s="103">
        <v>76</v>
      </c>
      <c r="C79" s="103" t="str">
        <f>Criteria!B78</f>
        <v>11.8</v>
      </c>
      <c r="D79" s="103" t="str">
        <f>Criteria!C78</f>
        <v>A</v>
      </c>
      <c r="E79" s="104" t="str">
        <f>Criteria!D78</f>
        <v>On each screen, is each moving or blinking content controllable by the user?</v>
      </c>
      <c r="F79" s="105" t="s">
        <v>2</v>
      </c>
      <c r="G79" s="106"/>
      <c r="H79" s="104"/>
      <c r="I79" s="107"/>
      <c r="J79" s="108"/>
    </row>
    <row r="80" spans="1:10" ht="55.35" customHeight="1">
      <c r="A80" s="101" t="str">
        <f>Criteria!$A79</f>
        <v>Consultation</v>
      </c>
      <c r="B80" s="103">
        <v>77</v>
      </c>
      <c r="C80" s="103" t="str">
        <f>Criteria!B79</f>
        <v>11.9</v>
      </c>
      <c r="D80" s="103" t="str">
        <f>Criteria!C79</f>
        <v>AA</v>
      </c>
      <c r="E80" s="104" t="str">
        <f>Criteria!D79</f>
        <v>On each screen, is the content offered viewable regardless of screen orientation (portrait or landscape) (excluding special cases)?</v>
      </c>
      <c r="F80" s="105" t="s">
        <v>2</v>
      </c>
      <c r="G80" s="106"/>
      <c r="H80" s="104"/>
      <c r="I80" s="107"/>
      <c r="J80" s="108"/>
    </row>
    <row r="81" spans="1:10" ht="55.35" customHeight="1">
      <c r="A81" s="101" t="str">
        <f>Criteria!$A80</f>
        <v>Consultation</v>
      </c>
      <c r="B81" s="103">
        <v>78</v>
      </c>
      <c r="C81" s="103" t="str">
        <f>Criteria!B80</f>
        <v>11.10</v>
      </c>
      <c r="D81" s="103" t="str">
        <f>Criteria!C80</f>
        <v>A</v>
      </c>
      <c r="E81" s="104" t="str">
        <f>Criteria!D80</f>
        <v>On each screen, are the features that can be activated using a complex gesture able to be activated using a simple gesture (excluding special cases)?</v>
      </c>
      <c r="F81" s="105" t="s">
        <v>2</v>
      </c>
      <c r="G81" s="106"/>
      <c r="H81" s="104"/>
      <c r="I81" s="107"/>
      <c r="J81" s="108"/>
    </row>
    <row r="82" spans="1:10" ht="55.35" customHeight="1">
      <c r="A82" s="101" t="str">
        <f>Criteria!$A81</f>
        <v>Consultation</v>
      </c>
      <c r="B82" s="103">
        <v>79</v>
      </c>
      <c r="C82" s="103" t="str">
        <f>Criteria!B81</f>
        <v>11.11</v>
      </c>
      <c r="D82" s="103" t="str">
        <f>Criteria!C81</f>
        <v>A</v>
      </c>
      <c r="E82" s="104" t="str">
        <f>Criteria!D81</f>
        <v>On each screen, are the features that can be activated by performing simultaneous actions activated by means of a single action? Is this rule respected (excluding special cases)?</v>
      </c>
      <c r="F82" s="105" t="s">
        <v>2</v>
      </c>
      <c r="G82" s="106"/>
      <c r="H82" s="104"/>
      <c r="I82" s="107"/>
      <c r="J82" s="108"/>
    </row>
    <row r="83" spans="1:10" ht="55.35" customHeight="1">
      <c r="A83" s="101" t="str">
        <f>Criteria!$A82</f>
        <v>Consultation</v>
      </c>
      <c r="B83" s="103">
        <v>80</v>
      </c>
      <c r="C83" s="103" t="str">
        <f>Criteria!B82</f>
        <v>11.12</v>
      </c>
      <c r="D83" s="103" t="str">
        <f>Criteria!C82</f>
        <v>A</v>
      </c>
      <c r="E83" s="104" t="str">
        <f>Criteria!D82</f>
        <v>On each screen, can actions triggered by a pointing device on a single point on the screen be cancelled (excluding special cases)?</v>
      </c>
      <c r="F83" s="105" t="s">
        <v>2</v>
      </c>
      <c r="G83" s="106"/>
      <c r="H83" s="104"/>
      <c r="I83" s="107"/>
      <c r="J83" s="108"/>
    </row>
    <row r="84" spans="1:10" ht="55.35" customHeight="1">
      <c r="A84" s="101" t="str">
        <f>Criteria!$A83</f>
        <v>Consultation</v>
      </c>
      <c r="B84" s="103">
        <v>81</v>
      </c>
      <c r="C84" s="103" t="str">
        <f>Criteria!B83</f>
        <v>11.13</v>
      </c>
      <c r="D84" s="103" t="str">
        <f>Criteria!C83</f>
        <v>A</v>
      </c>
      <c r="E84" s="104" t="str">
        <f>Criteria!D83</f>
        <v>On each screen, can the features involving movement from or to the device be satisfied in an alternative way (excluding special cases)?</v>
      </c>
      <c r="F84" s="105" t="s">
        <v>2</v>
      </c>
      <c r="G84" s="106"/>
      <c r="H84" s="104"/>
      <c r="I84" s="107"/>
      <c r="J84" s="108"/>
    </row>
    <row r="85" spans="1:10" ht="55.35" customHeight="1">
      <c r="A85" s="101" t="str">
        <f>Criteria!$A84</f>
        <v>Consultation</v>
      </c>
      <c r="B85" s="103">
        <v>82</v>
      </c>
      <c r="C85" s="103" t="str">
        <f>Criteria!B84</f>
        <v>11.14</v>
      </c>
      <c r="D85" s="103" t="str">
        <f>Criteria!C84</f>
        <v>AA</v>
      </c>
      <c r="E85" s="104" t="str">
        <f>Criteria!D84</f>
        <v>For each document conversion feature, is the accessibility information available in the source document retained in the destination document (excluding special cases)?</v>
      </c>
      <c r="F85" s="105" t="s">
        <v>2</v>
      </c>
      <c r="G85" s="106"/>
      <c r="H85" s="104"/>
      <c r="I85" s="107"/>
      <c r="J85" s="108"/>
    </row>
    <row r="86" spans="1:10" ht="55.35" customHeight="1">
      <c r="A86" s="101" t="str">
        <f>Criteria!$A85</f>
        <v>Consultation</v>
      </c>
      <c r="B86" s="103">
        <v>83</v>
      </c>
      <c r="C86" s="103" t="str">
        <f>Criteria!B85</f>
        <v>11.15</v>
      </c>
      <c r="D86" s="103" t="str">
        <f>Criteria!C85</f>
        <v>A</v>
      </c>
      <c r="E86" s="104" t="str">
        <f>Criteria!D85</f>
        <v>Is an alternative method available for each identification or control functionality of the application that relies on the use of biological characteristics of the user?</v>
      </c>
      <c r="F86" s="105" t="s">
        <v>2</v>
      </c>
      <c r="G86" s="106"/>
      <c r="H86" s="104"/>
      <c r="I86" s="107"/>
      <c r="J86" s="108"/>
    </row>
    <row r="87" spans="1:10" ht="55.35" customHeight="1">
      <c r="A87" s="101" t="str">
        <f>Criteria!$A86</f>
        <v>Consultation</v>
      </c>
      <c r="B87" s="103">
        <v>84</v>
      </c>
      <c r="C87" s="103" t="str">
        <f>Criteria!B86</f>
        <v>11.16</v>
      </c>
      <c r="D87" s="103" t="str">
        <f>Criteria!C86</f>
        <v>A</v>
      </c>
      <c r="E87" s="104" t="str">
        <f>Criteria!D86</f>
        <v>For each application that incorporates key repeat functionality, is the repeat adjustable (excluding special cases)?</v>
      </c>
      <c r="F87" s="105" t="s">
        <v>2</v>
      </c>
      <c r="G87" s="106"/>
      <c r="H87" s="104"/>
      <c r="I87" s="107"/>
      <c r="J87" s="108"/>
    </row>
    <row r="88" spans="1:10" ht="55.35" customHeight="1">
      <c r="A88" s="101" t="str">
        <f>Criteria!$A87</f>
        <v>Documentation and accessibility features</v>
      </c>
      <c r="B88" s="103">
        <v>85</v>
      </c>
      <c r="C88" s="103" t="str">
        <f>Criteria!B87</f>
        <v>12.1</v>
      </c>
      <c r="D88" s="103" t="str">
        <f>Criteria!C87</f>
        <v>AA</v>
      </c>
      <c r="E88" s="104" t="str">
        <f>Criteria!D87</f>
        <v>Does the application documentation describe the accessibility features of the application and their use?</v>
      </c>
      <c r="F88" s="105" t="s">
        <v>2</v>
      </c>
      <c r="G88" s="106"/>
      <c r="H88" s="104"/>
      <c r="I88" s="107"/>
      <c r="J88" s="108"/>
    </row>
    <row r="89" spans="1:10" ht="55.35" customHeight="1">
      <c r="A89" s="101" t="str">
        <f>Criteria!$A88</f>
        <v>Documentation and accessibility features</v>
      </c>
      <c r="B89" s="103">
        <v>86</v>
      </c>
      <c r="C89" s="103" t="str">
        <f>Criteria!B88</f>
        <v>12.2</v>
      </c>
      <c r="D89" s="103" t="str">
        <f>Criteria!C88</f>
        <v>A</v>
      </c>
      <c r="E89" s="104" t="str">
        <f>Criteria!D88</f>
        <v>For each accessibility feature described in the documentation, the entire path that enables it to be activated meets the accessibility needs of the users who require it. Is this rule respected (excluding special cases)?</v>
      </c>
      <c r="F89" s="105" t="s">
        <v>2</v>
      </c>
      <c r="G89" s="106"/>
      <c r="H89" s="104"/>
      <c r="I89" s="107"/>
      <c r="J89" s="108"/>
    </row>
    <row r="90" spans="1:10" ht="55.35" customHeight="1">
      <c r="A90" s="101" t="str">
        <f>Criteria!$A89</f>
        <v>Documentation and accessibility features</v>
      </c>
      <c r="B90" s="103">
        <v>87</v>
      </c>
      <c r="C90" s="103" t="str">
        <f>Criteria!B89</f>
        <v>12.3</v>
      </c>
      <c r="D90" s="103" t="str">
        <f>Criteria!C89</f>
        <v>A</v>
      </c>
      <c r="E90" s="104" t="str">
        <f>Criteria!D89</f>
        <v>The application does not interfere with the accessibility features of the platform. Is this rule respected?</v>
      </c>
      <c r="F90" s="105" t="s">
        <v>2</v>
      </c>
      <c r="G90" s="106"/>
      <c r="H90" s="104"/>
      <c r="I90" s="107"/>
      <c r="J90" s="108"/>
    </row>
    <row r="91" spans="1:10" ht="55.35" customHeight="1">
      <c r="A91" s="101" t="str">
        <f>Criteria!$A90</f>
        <v>Documentation and accessibility features</v>
      </c>
      <c r="B91" s="103">
        <v>88</v>
      </c>
      <c r="C91" s="103" t="str">
        <f>Criteria!B90</f>
        <v>12.4</v>
      </c>
      <c r="D91" s="103" t="str">
        <f>Criteria!C90</f>
        <v>A</v>
      </c>
      <c r="E91" s="104" t="str">
        <f>Criteria!D90</f>
        <v>Is the application documentation accessible?</v>
      </c>
      <c r="F91" s="105" t="s">
        <v>2</v>
      </c>
      <c r="G91" s="106"/>
      <c r="H91" s="104"/>
      <c r="I91" s="107"/>
      <c r="J91" s="108"/>
    </row>
    <row r="92" spans="1:10" ht="55.35" customHeight="1">
      <c r="A92" s="101" t="str">
        <f>Criteria!$A91</f>
        <v>Editing tools</v>
      </c>
      <c r="B92" s="103">
        <v>89</v>
      </c>
      <c r="C92" s="103" t="str">
        <f>Criteria!B91</f>
        <v>13.1</v>
      </c>
      <c r="D92" s="103" t="str">
        <f>Criteria!C91</f>
        <v>A</v>
      </c>
      <c r="E92" s="104" t="str">
        <f>Criteria!D91</f>
        <v>Can the editing tool be used to define the accessibility information required to create compliant content?</v>
      </c>
      <c r="F92" s="105" t="s">
        <v>2</v>
      </c>
      <c r="G92" s="106"/>
      <c r="H92" s="104"/>
      <c r="I92" s="107"/>
      <c r="J92" s="108"/>
    </row>
    <row r="93" spans="1:10" ht="22.5">
      <c r="A93" s="101" t="str">
        <f>Criteria!$A92</f>
        <v>Editing tools</v>
      </c>
      <c r="B93" s="103">
        <v>90</v>
      </c>
      <c r="C93" s="103" t="str">
        <f>Criteria!B92</f>
        <v>13.2</v>
      </c>
      <c r="D93" s="103" t="str">
        <f>Criteria!C92</f>
        <v>A</v>
      </c>
      <c r="E93" s="104" t="str">
        <f>Criteria!D92</f>
        <v>Does the editing tool provide help with creating accessible content?</v>
      </c>
      <c r="F93" s="105" t="s">
        <v>2</v>
      </c>
      <c r="G93" s="106"/>
      <c r="H93" s="104"/>
      <c r="I93" s="107"/>
      <c r="J93" s="108"/>
    </row>
    <row r="94" spans="1:10" ht="55.35" customHeight="1">
      <c r="A94" s="101" t="str">
        <f>Criteria!$A93</f>
        <v>Editing tools</v>
      </c>
      <c r="B94" s="103">
        <v>91</v>
      </c>
      <c r="C94" s="103" t="str">
        <f>Criteria!B93</f>
        <v>13.3</v>
      </c>
      <c r="D94" s="103" t="str">
        <f>Criteria!C93</f>
        <v>A</v>
      </c>
      <c r="E94" s="104" t="str">
        <f>Criteria!D93</f>
        <v>Is the content generated by each content transformation accessible (excluding special cases)?</v>
      </c>
      <c r="F94" s="105" t="s">
        <v>2</v>
      </c>
      <c r="G94" s="106"/>
      <c r="H94" s="104"/>
      <c r="I94" s="107"/>
      <c r="J94" s="108"/>
    </row>
    <row r="95" spans="1:10" ht="55.35" customHeight="1">
      <c r="A95" s="101" t="str">
        <f>Criteria!$A94</f>
        <v>Editing tools</v>
      </c>
      <c r="B95" s="103">
        <v>92</v>
      </c>
      <c r="C95" s="103" t="str">
        <f>Criteria!B94</f>
        <v>13.4</v>
      </c>
      <c r="D95" s="103" t="str">
        <f>Criteria!C94</f>
        <v>AA</v>
      </c>
      <c r="E95" s="104" t="str">
        <f>Criteria!D94</f>
        <v>For each accessibility error identified by an automatic or semi-automatic accessibility test, does the editing tool provide suggestions for repair?</v>
      </c>
      <c r="F95" s="105" t="s">
        <v>2</v>
      </c>
      <c r="G95" s="106"/>
      <c r="H95" s="104"/>
      <c r="I95" s="107"/>
      <c r="J95" s="108"/>
    </row>
    <row r="96" spans="1:10" ht="55.35" customHeight="1">
      <c r="A96" s="101" t="str">
        <f>Criteria!$A95</f>
        <v>Editing tools</v>
      </c>
      <c r="B96" s="103">
        <v>93</v>
      </c>
      <c r="C96" s="103" t="str">
        <f>Criteria!B95</f>
        <v>13.5</v>
      </c>
      <c r="D96" s="103" t="str">
        <f>Criteria!C95</f>
        <v>A</v>
      </c>
      <c r="E96" s="104" t="str">
        <f>Criteria!D95</f>
        <v>For each set of templates, at least one template meets the requirements of the RAWeb. Is this rule respected?</v>
      </c>
      <c r="F96" s="105" t="s">
        <v>2</v>
      </c>
      <c r="G96" s="106"/>
      <c r="H96" s="104"/>
      <c r="I96" s="107"/>
      <c r="J96" s="108"/>
    </row>
    <row r="97" spans="1:10" ht="22.5">
      <c r="A97" s="101" t="str">
        <f>Criteria!$A96</f>
        <v>Editing tools</v>
      </c>
      <c r="B97" s="103">
        <v>94</v>
      </c>
      <c r="C97" s="103" t="str">
        <f>Criteria!B96</f>
        <v>13.6</v>
      </c>
      <c r="D97" s="103" t="str">
        <f>Criteria!C96</f>
        <v>A</v>
      </c>
      <c r="E97" s="104" t="str">
        <f>Criteria!D96</f>
        <v>Is each template that enables the RAWeb requirements to be met clearly identifiable?</v>
      </c>
      <c r="F97" s="105" t="s">
        <v>2</v>
      </c>
      <c r="G97" s="106"/>
      <c r="H97" s="104"/>
      <c r="I97" s="107"/>
      <c r="J97" s="108"/>
    </row>
    <row r="98" spans="1:10" ht="33.75">
      <c r="A98" s="101" t="str">
        <f>Criteria!$A97</f>
        <v>Support services</v>
      </c>
      <c r="B98" s="103">
        <v>95</v>
      </c>
      <c r="C98" s="103" t="str">
        <f>Criteria!B97</f>
        <v>14.1</v>
      </c>
      <c r="D98" s="103" t="str">
        <f>Criteria!C97</f>
        <v>AA</v>
      </c>
      <c r="E98" s="104" t="str">
        <f>Criteria!D97</f>
        <v>Does each support service provide information relating to the accessibility features of the application described in the documentation?</v>
      </c>
      <c r="F98" s="105" t="s">
        <v>2</v>
      </c>
      <c r="G98" s="106"/>
      <c r="H98" s="104"/>
      <c r="I98" s="107"/>
      <c r="J98" s="108"/>
    </row>
    <row r="99" spans="1:10" ht="33.75">
      <c r="A99" s="101" t="str">
        <f>Criteria!$A98</f>
        <v>Support services</v>
      </c>
      <c r="B99" s="103">
        <v>96</v>
      </c>
      <c r="C99" s="103" t="str">
        <f>Criteria!B98</f>
        <v>14.2</v>
      </c>
      <c r="D99" s="103" t="str">
        <f>Criteria!C98</f>
        <v>A</v>
      </c>
      <c r="E99" s="104" t="str">
        <f>Criteria!D98</f>
        <v>The support service meets the communication needs of people with disabilities directly or through a relay service. Is this rule respected?</v>
      </c>
      <c r="F99" s="105" t="s">
        <v>2</v>
      </c>
      <c r="G99" s="106"/>
      <c r="H99" s="104"/>
      <c r="I99" s="107"/>
      <c r="J99" s="108"/>
    </row>
    <row r="100" spans="1:10" ht="45">
      <c r="A100" s="101" t="str">
        <f>Criteria!$A99</f>
        <v>Real-time communication</v>
      </c>
      <c r="B100" s="103">
        <v>97</v>
      </c>
      <c r="C100" s="103" t="str">
        <f>Criteria!B99</f>
        <v>15.1</v>
      </c>
      <c r="D100" s="103" t="str">
        <f>Criteria!C99</f>
        <v>A</v>
      </c>
      <c r="E100" s="104" t="str">
        <f>Criteria!D99</f>
        <v>For each two-way voice communication application, is the application capable of encoding and decoding this communication with a frequency range whose upper limit is at least 7,000 Hz?</v>
      </c>
      <c r="F100" s="105" t="s">
        <v>2</v>
      </c>
      <c r="G100" s="106"/>
      <c r="H100" s="104"/>
      <c r="I100" s="107"/>
      <c r="J100" s="108"/>
    </row>
    <row r="101" spans="1:10" ht="33.75">
      <c r="A101" s="101" t="str">
        <f>Criteria!$A100</f>
        <v>Real-time communication</v>
      </c>
      <c r="B101" s="103">
        <v>98</v>
      </c>
      <c r="C101" s="103" t="str">
        <f>Criteria!B100</f>
        <v>15.2</v>
      </c>
      <c r="D101" s="103" t="str">
        <f>Criteria!C100</f>
        <v>A</v>
      </c>
      <c r="E101" s="104" t="str">
        <f>Criteria!D100</f>
        <v>Does each application that supports two-way voice communication have real-time text communication functionality?</v>
      </c>
      <c r="F101" s="105" t="s">
        <v>2</v>
      </c>
      <c r="G101" s="106"/>
      <c r="H101" s="104"/>
      <c r="I101" s="107"/>
      <c r="J101" s="108"/>
    </row>
    <row r="102" spans="1:10" ht="33.75">
      <c r="A102" s="101" t="str">
        <f>Criteria!$A101</f>
        <v>Real-time communication</v>
      </c>
      <c r="B102" s="103">
        <v>99</v>
      </c>
      <c r="C102" s="103" t="str">
        <f>Criteria!B101</f>
        <v>15.3</v>
      </c>
      <c r="D102" s="103" t="str">
        <f>Criteria!C101</f>
        <v>A</v>
      </c>
      <c r="E102" s="104" t="str">
        <f>Criteria!D101</f>
        <v>For each application that allows two-way voice communication and real-time text, are both modes usable simultaneously?</v>
      </c>
      <c r="F102" s="105" t="s">
        <v>2</v>
      </c>
      <c r="G102" s="106"/>
      <c r="H102" s="104"/>
      <c r="I102" s="107"/>
      <c r="J102" s="108"/>
    </row>
    <row r="103" spans="1:10" ht="33.75">
      <c r="A103" s="101" t="str">
        <f>Criteria!$A102</f>
        <v>Real-time communication</v>
      </c>
      <c r="B103" s="103">
        <v>100</v>
      </c>
      <c r="C103" s="103" t="str">
        <f>Criteria!B102</f>
        <v>15.4</v>
      </c>
      <c r="D103" s="103" t="str">
        <f>Criteria!C102</f>
        <v>A</v>
      </c>
      <c r="E103" s="104" t="str">
        <f>Criteria!D102</f>
        <v>For each real-time text communication functionality, can the messages be identified (excluding special cases)?</v>
      </c>
      <c r="F103" s="105" t="s">
        <v>2</v>
      </c>
      <c r="G103" s="106"/>
      <c r="H103" s="104"/>
      <c r="I103" s="107"/>
      <c r="J103" s="108"/>
    </row>
    <row r="104" spans="1:10" ht="22.5">
      <c r="A104" s="101" t="str">
        <f>Criteria!$A103</f>
        <v>Real-time communication</v>
      </c>
      <c r="B104" s="103">
        <v>101</v>
      </c>
      <c r="C104" s="103" t="str">
        <f>Criteria!B103</f>
        <v>15.5</v>
      </c>
      <c r="D104" s="103" t="str">
        <f>Criteria!C103</f>
        <v>A</v>
      </c>
      <c r="E104" s="104" t="str">
        <f>Criteria!D103</f>
        <v>For each two-way voice communication application, is a visual indicator of oral activity present?</v>
      </c>
      <c r="F104" s="105" t="s">
        <v>2</v>
      </c>
      <c r="G104" s="106"/>
      <c r="H104" s="104"/>
      <c r="I104" s="107"/>
      <c r="J104" s="108"/>
    </row>
    <row r="105" spans="1:10" ht="45">
      <c r="A105" s="101" t="str">
        <f>Criteria!$A104</f>
        <v>Real-time communication</v>
      </c>
      <c r="B105" s="103">
        <v>102</v>
      </c>
      <c r="C105" s="103" t="str">
        <f>Criteria!B104</f>
        <v>15.6</v>
      </c>
      <c r="D105" s="103" t="str">
        <f>Criteria!C104</f>
        <v>A</v>
      </c>
      <c r="E105" s="104" t="str">
        <f>Criteria!D104</f>
        <v>Does each real-time text communication application that can interact with other real-time text communication applications comply with the interoperability rules in force?</v>
      </c>
      <c r="F105" s="105" t="s">
        <v>2</v>
      </c>
      <c r="G105" s="106"/>
      <c r="H105" s="104"/>
      <c r="I105" s="107"/>
      <c r="J105" s="108"/>
    </row>
    <row r="106" spans="1:10" ht="45">
      <c r="A106" s="101" t="str">
        <f>Criteria!$A105</f>
        <v>Real-time communication</v>
      </c>
      <c r="B106" s="103">
        <v>103</v>
      </c>
      <c r="C106" s="103" t="str">
        <f>Criteria!B105</f>
        <v>15.7</v>
      </c>
      <c r="D106" s="103" t="str">
        <f>Criteria!C105</f>
        <v>AA</v>
      </c>
      <c r="E106" s="104" t="str">
        <f>Criteria!D105</f>
        <v>For each application that supports real-time text (RTT) communication, the transmission delay for each input unit is 500ms or less. Is this rule respected?</v>
      </c>
      <c r="F106" s="105" t="s">
        <v>2</v>
      </c>
      <c r="G106" s="106"/>
      <c r="H106" s="104"/>
      <c r="I106" s="107"/>
      <c r="J106" s="108"/>
    </row>
    <row r="107" spans="1:10" ht="22.5">
      <c r="A107" s="101" t="str">
        <f>Criteria!$A106</f>
        <v>Real-time communication</v>
      </c>
      <c r="B107" s="103">
        <v>104</v>
      </c>
      <c r="C107" s="103" t="str">
        <f>Criteria!B106</f>
        <v>15.8</v>
      </c>
      <c r="D107" s="103" t="str">
        <f>Criteria!C106</f>
        <v>A</v>
      </c>
      <c r="E107" s="104" t="str">
        <f>Criteria!D106</f>
        <v>For each telecommunication application, is the identification of the party initiating a call accessible?</v>
      </c>
      <c r="F107" s="105" t="s">
        <v>2</v>
      </c>
      <c r="G107" s="106"/>
      <c r="H107" s="104"/>
      <c r="I107" s="107"/>
      <c r="J107" s="108"/>
    </row>
    <row r="108" spans="1:10" ht="55.35" customHeight="1">
      <c r="A108" s="101" t="str">
        <f>Criteria!$A107</f>
        <v>Real-time communication</v>
      </c>
      <c r="B108" s="103">
        <v>105</v>
      </c>
      <c r="C108" s="103" t="str">
        <f>Criteria!B107</f>
        <v>15.9</v>
      </c>
      <c r="D108" s="103" t="str">
        <f>Criteria!C107</f>
        <v>A</v>
      </c>
      <c r="E108" s="104" t="str">
        <f>Criteria!D107</f>
        <v>For each two-way voice communication application that provides caller identification, is there a way to present this identification for sign language users?</v>
      </c>
      <c r="F108" s="105" t="s">
        <v>2</v>
      </c>
      <c r="G108" s="106"/>
      <c r="H108" s="104"/>
      <c r="I108" s="107"/>
      <c r="J108" s="108"/>
    </row>
    <row r="109" spans="1:10" ht="33.75">
      <c r="A109" s="101" t="str">
        <f>Criteria!$A108</f>
        <v>Real-time communication</v>
      </c>
      <c r="B109" s="103">
        <v>106</v>
      </c>
      <c r="C109" s="103" t="str">
        <f>Criteria!B108</f>
        <v>15.10</v>
      </c>
      <c r="D109" s="103" t="str">
        <f>Criteria!C108</f>
        <v>A</v>
      </c>
      <c r="E109" s="104" t="str">
        <f>Criteria!D108</f>
        <v>For each two-way voice communication application that has voice-based services, are these services usable without the need to listen or speak?</v>
      </c>
      <c r="F109" s="105" t="s">
        <v>2</v>
      </c>
      <c r="G109" s="106"/>
      <c r="H109" s="104"/>
      <c r="I109" s="107"/>
      <c r="J109" s="108"/>
    </row>
    <row r="110" spans="1:10" ht="33.75">
      <c r="A110" s="101" t="str">
        <f>Criteria!$A109</f>
        <v>Real-time communication</v>
      </c>
      <c r="B110" s="103">
        <v>107</v>
      </c>
      <c r="C110" s="103" t="str">
        <f>Criteria!B109</f>
        <v>15.11</v>
      </c>
      <c r="D110" s="103" t="str">
        <f>Criteria!C109</f>
        <v>AA</v>
      </c>
      <c r="E110" s="104" t="str">
        <f>Criteria!D109</f>
        <v>For each two-way voice communication application that has real-time video, is the quality of the video sufficient?</v>
      </c>
      <c r="F110" s="105" t="s">
        <v>2</v>
      </c>
    </row>
  </sheetData>
  <autoFilter ref="A3:M158" xr:uid="{00000000-0009-0000-0000-000016000000}"/>
  <mergeCells count="4">
    <mergeCell ref="A1:D1"/>
    <mergeCell ref="A2:D2"/>
    <mergeCell ref="E1:I1"/>
    <mergeCell ref="E2:I2"/>
  </mergeCells>
  <conditionalFormatting sqref="G4:G109">
    <cfRule type="cellIs" dxfId="35" priority="9" operator="equal">
      <formula>"D"</formula>
    </cfRule>
  </conditionalFormatting>
  <conditionalFormatting sqref="F4">
    <cfRule type="cellIs" dxfId="34" priority="5" operator="equal">
      <formula>"c"</formula>
    </cfRule>
    <cfRule type="cellIs" dxfId="33" priority="6" operator="equal">
      <formula>"nc"</formula>
    </cfRule>
    <cfRule type="cellIs" dxfId="32" priority="7" operator="equal">
      <formula>"na"</formula>
    </cfRule>
    <cfRule type="cellIs" dxfId="31" priority="8" operator="equal">
      <formula>"nt"</formula>
    </cfRule>
  </conditionalFormatting>
  <conditionalFormatting sqref="F5:F110">
    <cfRule type="cellIs" dxfId="30" priority="1" operator="equal">
      <formula>"c"</formula>
    </cfRule>
    <cfRule type="cellIs" dxfId="29" priority="2" operator="equal">
      <formula>"nc"</formula>
    </cfRule>
    <cfRule type="cellIs" dxfId="28" priority="3" operator="equal">
      <formula>"na"</formula>
    </cfRule>
    <cfRule type="cellIs" dxfId="27" priority="4" operator="equal">
      <formula>"nt"</formula>
    </cfRule>
  </conditionalFormatting>
  <pageMargins left="0.7" right="0.7" top="0.75" bottom="0.75" header="0.3" footer="0.3"/>
  <pageSetup paperSize="9" orientation="landscape" horizontalDpi="4294967293" verticalDpi="4294967293"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600-000000000000}">
          <x14:formula1>
            <xm:f>CalculationBase!$AH$7:$AH$10</xm:f>
          </x14:formula1>
          <xm:sqref>F4:F110</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K110"/>
  <sheetViews>
    <sheetView zoomScale="115" zoomScaleNormal="115" workbookViewId="0">
      <selection activeCell="A3" sqref="A3:J3"/>
    </sheetView>
  </sheetViews>
  <sheetFormatPr defaultColWidth="8.5703125" defaultRowHeight="14.25"/>
  <cols>
    <col min="1" max="1" width="14.5703125" style="97" customWidth="1"/>
    <col min="2" max="2" width="5.42578125" style="110" hidden="1" customWidth="1"/>
    <col min="3" max="3" width="5.42578125" style="110" customWidth="1"/>
    <col min="4" max="4" width="4.42578125" style="110" customWidth="1"/>
    <col min="5" max="5" width="38.42578125" style="99" customWidth="1"/>
    <col min="6" max="7" width="5.42578125" style="99" customWidth="1"/>
    <col min="8" max="8" width="70.5703125" style="99" customWidth="1"/>
    <col min="9" max="9" width="36.42578125" style="99" customWidth="1"/>
    <col min="10" max="10" width="30.5703125" style="99" customWidth="1"/>
    <col min="11" max="11" width="8.5703125" style="99"/>
    <col min="12" max="16384" width="8.5703125" style="97"/>
  </cols>
  <sheetData>
    <row r="1" spans="1:11">
      <c r="A1" s="156" t="s">
        <v>289</v>
      </c>
      <c r="B1" s="156"/>
      <c r="C1" s="156"/>
      <c r="D1" s="156"/>
      <c r="E1" s="157" t="str">
        <f ca="1">IF(LOOKUP(J1,Sample!A10:A68,Sample!B10:B68)&lt;&gt;0,LOOKUP(J1,Sample!A10:A68,Sample!B10:B68),"-")</f>
        <v>E18</v>
      </c>
      <c r="F1" s="157"/>
      <c r="G1" s="157"/>
      <c r="H1" s="157"/>
      <c r="I1" s="157"/>
      <c r="J1" s="96" t="str">
        <f ca="1">IFERROR(RIGHT(CELL("nomfichier",$A$2),LEN(CELL("nomfichier",$A$2))-SEARCH("]",CELL("nomfichier",$A$2))), RIGHT(CELL("filename",$A$2),LEN(CELL("filename",$A$2))-SEARCH("]",CELL("filename",$A$2))))</f>
        <v>E18</v>
      </c>
      <c r="K1" s="97"/>
    </row>
    <row r="2" spans="1:11">
      <c r="A2" s="158" t="s">
        <v>290</v>
      </c>
      <c r="B2" s="158"/>
      <c r="C2" s="158"/>
      <c r="D2" s="158"/>
      <c r="E2" s="159" t="str">
        <f ca="1">IF(LOOKUP(J1,Sample!A10:A68,Sample!C10:C68)&lt;&gt;0,LOOKUP(J1,Sample!A10:A68,Sample!C10:C68),"-")</f>
        <v>-</v>
      </c>
      <c r="F2" s="159"/>
      <c r="G2" s="159"/>
      <c r="H2" s="159"/>
      <c r="I2" s="159"/>
      <c r="J2" s="98"/>
    </row>
    <row r="3" spans="1:11" s="102" customFormat="1" ht="33.75">
      <c r="A3" s="100" t="s">
        <v>148</v>
      </c>
      <c r="B3" s="100" t="s">
        <v>291</v>
      </c>
      <c r="C3" s="100" t="s">
        <v>149</v>
      </c>
      <c r="D3" s="100" t="s">
        <v>150</v>
      </c>
      <c r="E3" s="101" t="s">
        <v>151</v>
      </c>
      <c r="F3" s="100" t="s">
        <v>292</v>
      </c>
      <c r="G3" s="100" t="s">
        <v>293</v>
      </c>
      <c r="H3" s="101" t="s">
        <v>294</v>
      </c>
      <c r="I3" s="101" t="s">
        <v>295</v>
      </c>
      <c r="J3" s="101" t="s">
        <v>296</v>
      </c>
    </row>
    <row r="4" spans="1:11" s="99" customFormat="1" ht="22.5">
      <c r="A4" s="101" t="str">
        <f>Criteria!$A3</f>
        <v>Graphic elements</v>
      </c>
      <c r="B4" s="103">
        <v>1</v>
      </c>
      <c r="C4" s="103" t="str">
        <f>Criteria!B3</f>
        <v>1.1</v>
      </c>
      <c r="D4" s="103" t="str">
        <f>Criteria!C3</f>
        <v>A</v>
      </c>
      <c r="E4" s="104" t="str">
        <f>Criteria!D3</f>
        <v>Is every decorative graphic element ignored by assistive technologies?</v>
      </c>
      <c r="F4" s="105" t="s">
        <v>2</v>
      </c>
      <c r="G4" s="106"/>
      <c r="H4" s="104"/>
      <c r="I4" s="107"/>
      <c r="J4" s="111"/>
    </row>
    <row r="5" spans="1:11" s="99" customFormat="1" ht="33.75">
      <c r="A5" s="101" t="str">
        <f>Criteria!$A4</f>
        <v>Graphic elements</v>
      </c>
      <c r="B5" s="103">
        <v>2</v>
      </c>
      <c r="C5" s="103" t="str">
        <f>Criteria!B4</f>
        <v>1.2</v>
      </c>
      <c r="D5" s="103" t="str">
        <f>Criteria!C4</f>
        <v>A</v>
      </c>
      <c r="E5" s="104" t="str">
        <f>Criteria!D4</f>
        <v>Does each graphic element conveying information have an alternative accessible to assistive technologies?</v>
      </c>
      <c r="F5" s="105" t="s">
        <v>2</v>
      </c>
      <c r="G5" s="106"/>
      <c r="H5" s="104"/>
      <c r="I5" s="107"/>
      <c r="J5" s="108"/>
    </row>
    <row r="6" spans="1:11" s="99" customFormat="1" ht="33.75">
      <c r="A6" s="101" t="str">
        <f>Criteria!$A5</f>
        <v>Graphic elements</v>
      </c>
      <c r="B6" s="103">
        <v>3</v>
      </c>
      <c r="C6" s="103" t="str">
        <f>Criteria!B5</f>
        <v>1.3</v>
      </c>
      <c r="D6" s="103" t="str">
        <f>Criteria!C5</f>
        <v>A</v>
      </c>
      <c r="E6" s="104" t="str">
        <f>Criteria!D5</f>
        <v>For each graphic element conveying information, is the alternative accessible to assistive technologies relevant (excluding special cases)?</v>
      </c>
      <c r="F6" s="105" t="s">
        <v>2</v>
      </c>
      <c r="G6" s="106"/>
      <c r="H6" s="104"/>
      <c r="I6" s="107"/>
      <c r="J6" s="108"/>
    </row>
    <row r="7" spans="1:11" ht="45">
      <c r="A7" s="101" t="str">
        <f>Criteria!$A6</f>
        <v>Graphic elements</v>
      </c>
      <c r="B7" s="103">
        <v>4</v>
      </c>
      <c r="C7" s="103" t="str">
        <f>Criteria!B6</f>
        <v>1.4</v>
      </c>
      <c r="D7" s="103" t="str">
        <f>Criteria!C6</f>
        <v>A</v>
      </c>
      <c r="E7" s="104" t="str">
        <f>Criteria!D6</f>
        <v>For each graphic element used as a CAPTCHA or as a test graphic element, does the alternative rendered by assistive technologies make it possible to identify the nature and function of the graphic element?</v>
      </c>
      <c r="F7" s="105" t="s">
        <v>2</v>
      </c>
      <c r="G7" s="106"/>
      <c r="H7" s="104"/>
      <c r="I7" s="107"/>
      <c r="J7" s="108"/>
    </row>
    <row r="8" spans="1:11" ht="22.5">
      <c r="A8" s="101" t="str">
        <f>Criteria!$A7</f>
        <v>Graphic elements</v>
      </c>
      <c r="B8" s="103">
        <v>5</v>
      </c>
      <c r="C8" s="103" t="str">
        <f>Criteria!B7</f>
        <v>1.5</v>
      </c>
      <c r="D8" s="103" t="str">
        <f>Criteria!C7</f>
        <v>A</v>
      </c>
      <c r="E8" s="104" t="str">
        <f>Criteria!D7</f>
        <v>Does each graphic element used as a CAPTCHA have an alternative?</v>
      </c>
      <c r="F8" s="105" t="s">
        <v>2</v>
      </c>
      <c r="G8" s="106"/>
      <c r="H8" s="104"/>
      <c r="I8" s="107"/>
      <c r="J8" s="108"/>
    </row>
    <row r="9" spans="1:11" ht="22.5">
      <c r="A9" s="101" t="str">
        <f>Criteria!$A8</f>
        <v>Graphic elements</v>
      </c>
      <c r="B9" s="103">
        <v>6</v>
      </c>
      <c r="C9" s="103" t="str">
        <f>Criteria!B8</f>
        <v>1.6</v>
      </c>
      <c r="D9" s="103" t="str">
        <f>Criteria!C8</f>
        <v>A</v>
      </c>
      <c r="E9" s="104" t="str">
        <f>Criteria!D8</f>
        <v>Does each graphic element conveying information have, where necessary, a detailed description?</v>
      </c>
      <c r="F9" s="105" t="s">
        <v>2</v>
      </c>
      <c r="G9" s="106"/>
      <c r="H9" s="104"/>
      <c r="I9" s="107"/>
      <c r="J9" s="108"/>
    </row>
    <row r="10" spans="1:11" ht="22.5">
      <c r="A10" s="101" t="str">
        <f>Criteria!$A9</f>
        <v>Graphic elements</v>
      </c>
      <c r="B10" s="103">
        <v>7</v>
      </c>
      <c r="C10" s="103" t="str">
        <f>Criteria!B9</f>
        <v>1.7</v>
      </c>
      <c r="D10" s="103" t="str">
        <f>Criteria!C9</f>
        <v>A</v>
      </c>
      <c r="E10" s="104" t="str">
        <f>Criteria!D9</f>
        <v>For each graphic element conveying information with a detailed description, is this description relevant?</v>
      </c>
      <c r="F10" s="105" t="s">
        <v>2</v>
      </c>
      <c r="G10" s="106"/>
      <c r="H10" s="104"/>
      <c r="I10" s="107"/>
      <c r="J10" s="108"/>
    </row>
    <row r="11" spans="1:11" ht="45">
      <c r="A11" s="101" t="str">
        <f>Criteria!$A10</f>
        <v>Graphic elements</v>
      </c>
      <c r="B11" s="103">
        <v>8</v>
      </c>
      <c r="C11" s="103" t="str">
        <f>Criteria!B10</f>
        <v>1.8</v>
      </c>
      <c r="D11" s="103" t="str">
        <f>Criteria!C10</f>
        <v>AA</v>
      </c>
      <c r="E11" s="104" t="str">
        <f>Criteria!D10</f>
        <v>Each text graphic element conveying information, in the absence of a replacement mechanism, must, if possible, be replaced by styled text. Is this rule respected (excluding special cases)?</v>
      </c>
      <c r="F11" s="105" t="s">
        <v>2</v>
      </c>
      <c r="G11" s="106"/>
      <c r="H11" s="104"/>
      <c r="I11" s="107"/>
      <c r="J11" s="108"/>
    </row>
    <row r="12" spans="1:11" ht="22.5">
      <c r="A12" s="101" t="str">
        <f>Criteria!$A11</f>
        <v>Graphic elements</v>
      </c>
      <c r="B12" s="103">
        <v>9</v>
      </c>
      <c r="C12" s="103" t="str">
        <f>Criteria!B11</f>
        <v>1.9</v>
      </c>
      <c r="D12" s="103" t="str">
        <f>Criteria!C11</f>
        <v>AA</v>
      </c>
      <c r="E12" s="104" t="str">
        <f>Criteria!D11</f>
        <v>Is each graphic element with legend correctly rendered by assistive technologies?</v>
      </c>
      <c r="F12" s="105" t="s">
        <v>2</v>
      </c>
      <c r="G12" s="106"/>
      <c r="H12" s="104"/>
      <c r="I12" s="107"/>
      <c r="J12" s="108"/>
    </row>
    <row r="13" spans="1:11" ht="22.5">
      <c r="A13" s="101" t="str">
        <f>Criteria!$A12</f>
        <v>Colours</v>
      </c>
      <c r="B13" s="103">
        <v>10</v>
      </c>
      <c r="C13" s="103" t="str">
        <f>Criteria!B12</f>
        <v>2.1</v>
      </c>
      <c r="D13" s="103" t="str">
        <f>Criteria!C12</f>
        <v>A</v>
      </c>
      <c r="E13" s="104" t="str">
        <f>Criteria!D12</f>
        <v>On each screen, information must not be provided by colour alone. Is this rule respected?</v>
      </c>
      <c r="F13" s="105" t="s">
        <v>2</v>
      </c>
      <c r="G13" s="106"/>
      <c r="H13" s="104"/>
      <c r="I13" s="107"/>
      <c r="J13" s="108"/>
    </row>
    <row r="14" spans="1:11" ht="33.75">
      <c r="A14" s="101" t="str">
        <f>Criteria!$A13</f>
        <v>Colours</v>
      </c>
      <c r="B14" s="103">
        <v>11</v>
      </c>
      <c r="C14" s="103" t="str">
        <f>Criteria!B13</f>
        <v>2.2</v>
      </c>
      <c r="D14" s="103" t="str">
        <f>Criteria!C13</f>
        <v>AA</v>
      </c>
      <c r="E14" s="104" t="str">
        <f>Criteria!D13</f>
        <v>On each screen, is the contrast between the colour of the text and the colour of its background sufficiently high (excluding special cases)?</v>
      </c>
      <c r="F14" s="105" t="s">
        <v>2</v>
      </c>
      <c r="G14" s="106"/>
      <c r="H14" s="104"/>
      <c r="I14" s="107"/>
      <c r="J14" s="108"/>
    </row>
    <row r="15" spans="1:11" ht="45">
      <c r="A15" s="101" t="str">
        <f>Criteria!$A14</f>
        <v>Colours</v>
      </c>
      <c r="B15" s="103">
        <v>12</v>
      </c>
      <c r="C15" s="103" t="str">
        <f>Criteria!B14</f>
        <v>2.3</v>
      </c>
      <c r="D15" s="103" t="str">
        <f>Criteria!C14</f>
        <v>AA</v>
      </c>
      <c r="E15" s="104" t="str">
        <f>Criteria!D14</f>
        <v>On each screen, are the colours used in the user interface components and the graphic elements conveying information sufficiently contrasted (excluding special cases)?</v>
      </c>
      <c r="F15" s="105" t="s">
        <v>2</v>
      </c>
      <c r="G15" s="106"/>
      <c r="H15" s="104"/>
      <c r="I15" s="107"/>
      <c r="J15" s="108"/>
    </row>
    <row r="16" spans="1:11" ht="33.75">
      <c r="A16" s="101" t="str">
        <f>Criteria!$A15</f>
        <v>Colours</v>
      </c>
      <c r="B16" s="103">
        <v>13</v>
      </c>
      <c r="C16" s="103" t="str">
        <f>Criteria!B15</f>
        <v>2.4</v>
      </c>
      <c r="D16" s="103" t="str">
        <f>Criteria!C15</f>
        <v>AA</v>
      </c>
      <c r="E16" s="104" t="str">
        <f>Criteria!D15</f>
        <v>Is the contrast ratio of each replacement mechanism for displaying a correct contrast ratio sufficiently high?</v>
      </c>
      <c r="F16" s="105" t="s">
        <v>2</v>
      </c>
      <c r="G16" s="106"/>
      <c r="H16" s="104"/>
      <c r="I16" s="107"/>
      <c r="J16" s="108"/>
    </row>
    <row r="17" spans="1:10" ht="33.75">
      <c r="A17" s="101" t="str">
        <f>Criteria!$A16</f>
        <v>Multimedia</v>
      </c>
      <c r="B17" s="103">
        <v>14</v>
      </c>
      <c r="C17" s="103" t="str">
        <f>Criteria!B16</f>
        <v>3.1</v>
      </c>
      <c r="D17" s="103" t="str">
        <f>Criteria!C16</f>
        <v>A</v>
      </c>
      <c r="E17" s="104" t="str">
        <f>Criteria!D16</f>
        <v>Does each pre-recorded audio-only time-based media have, where appropriate, a clearly identifiable adjacent transcript (excluding special cases)?</v>
      </c>
      <c r="F17" s="105" t="s">
        <v>2</v>
      </c>
      <c r="G17" s="106"/>
      <c r="H17" s="104"/>
      <c r="I17" s="107"/>
      <c r="J17" s="108"/>
    </row>
    <row r="18" spans="1:10" ht="33.75">
      <c r="A18" s="101" t="str">
        <f>Criteria!$A17</f>
        <v>Multimedia</v>
      </c>
      <c r="B18" s="103">
        <v>15</v>
      </c>
      <c r="C18" s="103" t="str">
        <f>Criteria!B17</f>
        <v>3.2</v>
      </c>
      <c r="D18" s="103" t="str">
        <f>Criteria!C17</f>
        <v>A</v>
      </c>
      <c r="E18" s="104" t="str">
        <f>Criteria!D17</f>
        <v>For each pre-recorded audio-only time-based media with a transcript, is this transcript relevant (excluding special cases)?</v>
      </c>
      <c r="F18" s="105" t="s">
        <v>2</v>
      </c>
      <c r="G18" s="106"/>
      <c r="H18" s="104"/>
      <c r="I18" s="107"/>
      <c r="J18" s="108"/>
    </row>
    <row r="19" spans="1:10" ht="33.75">
      <c r="A19" s="101" t="str">
        <f>Criteria!$A18</f>
        <v>Multimedia</v>
      </c>
      <c r="B19" s="103">
        <v>16</v>
      </c>
      <c r="C19" s="103" t="str">
        <f>Criteria!B18</f>
        <v>3.3</v>
      </c>
      <c r="D19" s="103" t="str">
        <f>Criteria!C18</f>
        <v>A</v>
      </c>
      <c r="E19" s="104" t="str">
        <f>Criteria!D18</f>
        <v>Does each pre-recorded video-only time-based media have, if necessary, an alternative (excluding special cases)?</v>
      </c>
      <c r="F19" s="105" t="s">
        <v>2</v>
      </c>
      <c r="G19" s="106"/>
      <c r="H19" s="104"/>
      <c r="I19" s="107"/>
      <c r="J19" s="108"/>
    </row>
    <row r="20" spans="1:10" ht="33.75">
      <c r="A20" s="101" t="str">
        <f>Criteria!$A19</f>
        <v>Multimedia</v>
      </c>
      <c r="B20" s="103">
        <v>17</v>
      </c>
      <c r="C20" s="103" t="str">
        <f>Criteria!B19</f>
        <v>3.4</v>
      </c>
      <c r="D20" s="103" t="str">
        <f>Criteria!C19</f>
        <v>A</v>
      </c>
      <c r="E20" s="104" t="str">
        <f>Criteria!D19</f>
        <v>For each pre-recorded video-only time-based media with an alternative, is the alternative relevant (excluding special cases)?</v>
      </c>
      <c r="F20" s="105" t="s">
        <v>2</v>
      </c>
      <c r="G20" s="106"/>
      <c r="H20" s="104"/>
      <c r="I20" s="107"/>
      <c r="J20" s="108"/>
    </row>
    <row r="21" spans="1:10" ht="33.75">
      <c r="A21" s="101" t="str">
        <f>Criteria!$A20</f>
        <v>Multimedia</v>
      </c>
      <c r="B21" s="103">
        <v>18</v>
      </c>
      <c r="C21" s="103" t="str">
        <f>Criteria!B20</f>
        <v>3.5</v>
      </c>
      <c r="D21" s="103" t="str">
        <f>Criteria!C20</f>
        <v>A</v>
      </c>
      <c r="E21" s="104" t="str">
        <f>Criteria!D20</f>
        <v>Does each pre-recorded synchronised time-based media have, if necessary, an alternative (excluding special cases)?</v>
      </c>
      <c r="F21" s="105" t="s">
        <v>2</v>
      </c>
      <c r="G21" s="106"/>
      <c r="H21" s="104"/>
      <c r="I21" s="107"/>
      <c r="J21" s="108"/>
    </row>
    <row r="22" spans="1:10" ht="33.75">
      <c r="A22" s="101" t="str">
        <f>Criteria!$A21</f>
        <v>Multimedia</v>
      </c>
      <c r="B22" s="103">
        <v>19</v>
      </c>
      <c r="C22" s="103" t="str">
        <f>Criteria!B21</f>
        <v>3.6</v>
      </c>
      <c r="D22" s="103" t="str">
        <f>Criteria!C21</f>
        <v>A</v>
      </c>
      <c r="E22" s="104" t="str">
        <f>Criteria!D21</f>
        <v>For each pre-recorded synchronised time-based media with an alternative, is the alternative relevant (excluding special cases)?</v>
      </c>
      <c r="F22" s="105" t="s">
        <v>2</v>
      </c>
      <c r="G22" s="106"/>
      <c r="H22" s="104"/>
      <c r="I22" s="107"/>
      <c r="J22" s="108"/>
    </row>
    <row r="23" spans="1:10" ht="33.75">
      <c r="A23" s="101" t="str">
        <f>Criteria!$A22</f>
        <v>Multimedia</v>
      </c>
      <c r="B23" s="103">
        <v>20</v>
      </c>
      <c r="C23" s="103" t="str">
        <f>Criteria!B22</f>
        <v>3.7</v>
      </c>
      <c r="D23" s="103" t="str">
        <f>Criteria!C22</f>
        <v>A</v>
      </c>
      <c r="E23" s="104" t="str">
        <f>Criteria!D22</f>
        <v>Does each pre-recorded synchronised time-based media have, where appropriate, synchronised captions (excluding special cases)?</v>
      </c>
      <c r="F23" s="105" t="s">
        <v>2</v>
      </c>
      <c r="G23" s="106"/>
      <c r="H23" s="104"/>
      <c r="I23" s="107"/>
      <c r="J23" s="108"/>
    </row>
    <row r="24" spans="1:10" ht="33.75">
      <c r="A24" s="101" t="str">
        <f>Criteria!$A23</f>
        <v>Multimedia</v>
      </c>
      <c r="B24" s="103">
        <v>21</v>
      </c>
      <c r="C24" s="103" t="str">
        <f>Criteria!B23</f>
        <v>3.8</v>
      </c>
      <c r="D24" s="103" t="str">
        <f>Criteria!C23</f>
        <v>A</v>
      </c>
      <c r="E24" s="104" t="str">
        <f>Criteria!D23</f>
        <v>For each pre-recorded synchronised time-based media with synchronised captions, are these relevant?</v>
      </c>
      <c r="F24" s="105" t="s">
        <v>2</v>
      </c>
      <c r="G24" s="106"/>
      <c r="H24" s="104"/>
      <c r="I24" s="107"/>
      <c r="J24" s="108"/>
    </row>
    <row r="25" spans="1:10" ht="45">
      <c r="A25" s="101" t="str">
        <f>Criteria!$A24</f>
        <v>Multimedia</v>
      </c>
      <c r="B25" s="103">
        <v>22</v>
      </c>
      <c r="C25" s="103" t="str">
        <f>Criteria!B24</f>
        <v>3.9</v>
      </c>
      <c r="D25" s="103" t="str">
        <f>Criteria!C24</f>
        <v>AA</v>
      </c>
      <c r="E25" s="104" t="str">
        <f>Criteria!D24</f>
        <v>Does each pre-recorded time-based media (video only or synchronised) have, where appropriate, a synchronised audio description (excluding special cases)?</v>
      </c>
      <c r="F25" s="105" t="s">
        <v>2</v>
      </c>
      <c r="G25" s="106"/>
      <c r="H25" s="104"/>
      <c r="I25" s="107"/>
      <c r="J25" s="108"/>
    </row>
    <row r="26" spans="1:10" ht="33.75">
      <c r="A26" s="101" t="str">
        <f>Criteria!$A25</f>
        <v>Multimedia</v>
      </c>
      <c r="B26" s="103">
        <v>23</v>
      </c>
      <c r="C26" s="103" t="str">
        <f>Criteria!B25</f>
        <v>3.10</v>
      </c>
      <c r="D26" s="103" t="str">
        <f>Criteria!C25</f>
        <v>AA</v>
      </c>
      <c r="E26" s="104" t="str">
        <f>Criteria!D25</f>
        <v>For each pre-recorded video-only or synchronised time-based media with a synchronised audio description, is the description relevant?</v>
      </c>
      <c r="F26" s="105" t="s">
        <v>2</v>
      </c>
      <c r="G26" s="106"/>
      <c r="H26" s="104"/>
      <c r="I26" s="107"/>
      <c r="J26" s="108"/>
    </row>
    <row r="27" spans="1:10" ht="33.75">
      <c r="A27" s="101" t="str">
        <f>Criteria!$A26</f>
        <v>Multimedia</v>
      </c>
      <c r="B27" s="103">
        <v>24</v>
      </c>
      <c r="C27" s="103" t="str">
        <f>Criteria!B26</f>
        <v>3.11</v>
      </c>
      <c r="D27" s="103" t="str">
        <f>Criteria!C26</f>
        <v>A</v>
      </c>
      <c r="E27" s="104" t="str">
        <f>Criteria!D26</f>
        <v>For each pre-recorded time-based media, does the adjacent text content clearly identify the time-based media (excluding special cases)?</v>
      </c>
      <c r="F27" s="105" t="s">
        <v>2</v>
      </c>
      <c r="G27" s="106"/>
      <c r="H27" s="104"/>
      <c r="I27" s="107"/>
      <c r="J27" s="108"/>
    </row>
    <row r="28" spans="1:10" ht="22.5">
      <c r="A28" s="101" t="str">
        <f>Criteria!$A27</f>
        <v>Multimedia</v>
      </c>
      <c r="B28" s="103">
        <v>25</v>
      </c>
      <c r="C28" s="103" t="str">
        <f>Criteria!B27</f>
        <v>3.12</v>
      </c>
      <c r="D28" s="103" t="str">
        <f>Criteria!C27</f>
        <v>A</v>
      </c>
      <c r="E28" s="104" t="str">
        <f>Criteria!D27</f>
        <v>Is each automatically triggered sound sequence controllable by the user?</v>
      </c>
      <c r="F28" s="105" t="s">
        <v>2</v>
      </c>
      <c r="G28" s="106"/>
      <c r="H28" s="104"/>
      <c r="I28" s="107"/>
      <c r="J28" s="108"/>
    </row>
    <row r="29" spans="1:10" ht="22.5">
      <c r="A29" s="101" t="str">
        <f>Criteria!$A28</f>
        <v>Multimedia</v>
      </c>
      <c r="B29" s="103">
        <v>26</v>
      </c>
      <c r="C29" s="103" t="str">
        <f>Criteria!B28</f>
        <v>3.13</v>
      </c>
      <c r="D29" s="103" t="str">
        <f>Criteria!C28</f>
        <v>A</v>
      </c>
      <c r="E29" s="104" t="str">
        <f>Criteria!D28</f>
        <v>Does each time-based media have, where necessary, the viewing control features?</v>
      </c>
      <c r="F29" s="105" t="s">
        <v>2</v>
      </c>
      <c r="G29" s="106"/>
      <c r="H29" s="104"/>
      <c r="I29" s="107"/>
      <c r="J29" s="108"/>
    </row>
    <row r="30" spans="1:10" ht="33.75">
      <c r="A30" s="101" t="str">
        <f>Criteria!$A29</f>
        <v>Multimedia</v>
      </c>
      <c r="B30" s="103">
        <v>27</v>
      </c>
      <c r="C30" s="103" t="str">
        <f>Criteria!B29</f>
        <v>3.14</v>
      </c>
      <c r="D30" s="103" t="str">
        <f>Criteria!C29</f>
        <v>AA</v>
      </c>
      <c r="E30" s="104" t="str">
        <f>Criteria!D29</f>
        <v>For each time-based media, are alternative control features presented at the same level as other primary control features?</v>
      </c>
      <c r="F30" s="105" t="s">
        <v>2</v>
      </c>
      <c r="G30" s="106"/>
      <c r="H30" s="104"/>
      <c r="I30" s="107"/>
      <c r="J30" s="108"/>
    </row>
    <row r="31" spans="1:10" ht="45">
      <c r="A31" s="101" t="str">
        <f>Criteria!$A30</f>
        <v>Multimedia</v>
      </c>
      <c r="B31" s="103">
        <v>28</v>
      </c>
      <c r="C31" s="103" t="str">
        <f>Criteria!B30</f>
        <v>3.15</v>
      </c>
      <c r="D31" s="103" t="str">
        <f>Criteria!C30</f>
        <v>AA</v>
      </c>
      <c r="E31" s="104" t="str">
        <f>Criteria!D30</f>
        <v>For each feature that transmits, converts or records pre-recorded synchronised time-based media that has a captions track, at the end of the process, are the captions correctly preserved?</v>
      </c>
      <c r="F31" s="105" t="s">
        <v>2</v>
      </c>
      <c r="G31" s="106"/>
      <c r="H31" s="104"/>
      <c r="I31" s="107"/>
      <c r="J31" s="108"/>
    </row>
    <row r="32" spans="1:10" ht="56.25">
      <c r="A32" s="101" t="str">
        <f>Criteria!$A31</f>
        <v>Multimedia</v>
      </c>
      <c r="B32" s="103">
        <v>29</v>
      </c>
      <c r="C32" s="103" t="str">
        <f>Criteria!B31</f>
        <v>3.16</v>
      </c>
      <c r="D32" s="103" t="str">
        <f>Criteria!C31</f>
        <v>AA</v>
      </c>
      <c r="E32" s="104" t="str">
        <f>Criteria!D31</f>
        <v>For each feature that transmits, converts or records a time-based media pre-recorded with a synchronised audio description, at the end of the process, is the audio description correctly preserved?</v>
      </c>
      <c r="F32" s="105" t="s">
        <v>2</v>
      </c>
      <c r="G32" s="106"/>
      <c r="H32" s="104"/>
      <c r="I32" s="107"/>
      <c r="J32" s="108"/>
    </row>
    <row r="33" spans="1:10" ht="33.75">
      <c r="A33" s="101" t="str">
        <f>Criteria!$A32</f>
        <v>Multimedia</v>
      </c>
      <c r="B33" s="103">
        <v>30</v>
      </c>
      <c r="C33" s="103" t="str">
        <f>Criteria!B32</f>
        <v>3.17</v>
      </c>
      <c r="D33" s="103" t="str">
        <f>Criteria!C32</f>
        <v>AA</v>
      </c>
      <c r="E33" s="104" t="str">
        <f>Criteria!D32</f>
        <v>For each pre-recorded time-based media, is the presentation of captions controllable by the user (excluding special cases)?</v>
      </c>
      <c r="F33" s="105" t="s">
        <v>2</v>
      </c>
      <c r="G33" s="106"/>
      <c r="H33" s="104"/>
      <c r="I33" s="107"/>
      <c r="J33" s="108"/>
    </row>
    <row r="34" spans="1:10" ht="33.75">
      <c r="A34" s="101" t="str">
        <f>Criteria!$A33</f>
        <v>Multimedia</v>
      </c>
      <c r="B34" s="103">
        <v>31</v>
      </c>
      <c r="C34" s="103" t="str">
        <f>Criteria!B33</f>
        <v>3.18</v>
      </c>
      <c r="D34" s="103" t="str">
        <f>Criteria!C33</f>
        <v>AA</v>
      </c>
      <c r="E34" s="104" t="str">
        <f>Criteria!D33</f>
        <v>For each pre-recorded synchronised time-based media that has synchronised subtitles, can these be, if necessary, vocalised (excluding special cases)?</v>
      </c>
      <c r="F34" s="105" t="s">
        <v>2</v>
      </c>
      <c r="G34" s="106"/>
      <c r="H34" s="104"/>
      <c r="I34" s="107"/>
      <c r="J34" s="108"/>
    </row>
    <row r="35" spans="1:10">
      <c r="A35" s="101" t="str">
        <f>Criteria!$A34</f>
        <v>Tables</v>
      </c>
      <c r="B35" s="103">
        <v>32</v>
      </c>
      <c r="C35" s="103" t="str">
        <f>Criteria!B34</f>
        <v>4.1</v>
      </c>
      <c r="D35" s="103" t="str">
        <f>Criteria!C34</f>
        <v>A</v>
      </c>
      <c r="E35" s="104" t="str">
        <f>Criteria!D34</f>
        <v>Does each complex data table have a summary?</v>
      </c>
      <c r="F35" s="105" t="s">
        <v>2</v>
      </c>
      <c r="G35" s="106"/>
      <c r="H35" s="104"/>
      <c r="I35" s="107"/>
      <c r="J35" s="108"/>
    </row>
    <row r="36" spans="1:10" ht="22.5">
      <c r="A36" s="101" t="str">
        <f>Criteria!$A35</f>
        <v>Tables</v>
      </c>
      <c r="B36" s="103">
        <v>33</v>
      </c>
      <c r="C36" s="103" t="str">
        <f>Criteria!B35</f>
        <v>4.2</v>
      </c>
      <c r="D36" s="103" t="str">
        <f>Criteria!C35</f>
        <v>A</v>
      </c>
      <c r="E36" s="104" t="str">
        <f>Criteria!D35</f>
        <v>For each complex data table with a summary, is the summary relevant?</v>
      </c>
      <c r="F36" s="105" t="s">
        <v>2</v>
      </c>
      <c r="G36" s="106"/>
      <c r="H36" s="104"/>
      <c r="I36" s="107"/>
      <c r="J36" s="108"/>
    </row>
    <row r="37" spans="1:10">
      <c r="A37" s="101" t="str">
        <f>Criteria!$A36</f>
        <v>Tables</v>
      </c>
      <c r="B37" s="103">
        <v>34</v>
      </c>
      <c r="C37" s="103" t="str">
        <f>Criteria!B36</f>
        <v>4.3</v>
      </c>
      <c r="D37" s="103" t="str">
        <f>Criteria!C36</f>
        <v>A</v>
      </c>
      <c r="E37" s="104" t="str">
        <f>Criteria!D36</f>
        <v>Does each data table have a title?</v>
      </c>
      <c r="F37" s="105" t="s">
        <v>2</v>
      </c>
      <c r="G37" s="106"/>
      <c r="H37" s="104"/>
      <c r="I37" s="107"/>
      <c r="J37" s="108"/>
    </row>
    <row r="38" spans="1:10">
      <c r="A38" s="101" t="str">
        <f>Criteria!$A37</f>
        <v>Tables</v>
      </c>
      <c r="B38" s="103">
        <v>35</v>
      </c>
      <c r="C38" s="103" t="str">
        <f>Criteria!B37</f>
        <v>4.4</v>
      </c>
      <c r="D38" s="103" t="str">
        <f>Criteria!C37</f>
        <v>A</v>
      </c>
      <c r="E38" s="104" t="str">
        <f>Criteria!D37</f>
        <v>For each data table with a title, is the title relevant?</v>
      </c>
      <c r="F38" s="105" t="s">
        <v>2</v>
      </c>
      <c r="G38" s="106"/>
      <c r="H38" s="104"/>
      <c r="I38" s="107"/>
      <c r="J38" s="108"/>
    </row>
    <row r="39" spans="1:10" ht="22.5">
      <c r="A39" s="101" t="str">
        <f>Criteria!$A38</f>
        <v>Tables</v>
      </c>
      <c r="B39" s="103">
        <v>36</v>
      </c>
      <c r="C39" s="103" t="str">
        <f>Criteria!B38</f>
        <v>4.5</v>
      </c>
      <c r="D39" s="103" t="str">
        <f>Criteria!C38</f>
        <v>A</v>
      </c>
      <c r="E39" s="104" t="str">
        <f>Criteria!D38</f>
        <v>For each data table, are the row and column headings correctly linked to the data cells?</v>
      </c>
      <c r="F39" s="105" t="s">
        <v>2</v>
      </c>
      <c r="G39" s="106"/>
      <c r="H39" s="104"/>
      <c r="I39" s="107"/>
      <c r="J39" s="108"/>
    </row>
    <row r="40" spans="1:10" ht="33.75">
      <c r="A40" s="101" t="str">
        <f>Criteria!$A39</f>
        <v>Interactive components</v>
      </c>
      <c r="B40" s="103">
        <v>37</v>
      </c>
      <c r="C40" s="103" t="str">
        <f>Criteria!B39</f>
        <v>5.1</v>
      </c>
      <c r="D40" s="103" t="str">
        <f>Criteria!C39</f>
        <v>A</v>
      </c>
      <c r="E40" s="104" t="str">
        <f>Criteria!D39</f>
        <v>Is each user interface component, if necessary, compatible with assistive technologies (excluding special cases)?</v>
      </c>
      <c r="F40" s="105" t="s">
        <v>2</v>
      </c>
      <c r="G40" s="106"/>
      <c r="H40" s="104"/>
      <c r="I40" s="107"/>
      <c r="J40" s="108"/>
    </row>
    <row r="41" spans="1:10" ht="56.25" customHeight="1">
      <c r="A41" s="101" t="str">
        <f>Criteria!$A40</f>
        <v>Interactive components</v>
      </c>
      <c r="B41" s="103">
        <v>38</v>
      </c>
      <c r="C41" s="103" t="str">
        <f>Criteria!B40</f>
        <v>5.2</v>
      </c>
      <c r="D41" s="103" t="str">
        <f>Criteria!C40</f>
        <v>A</v>
      </c>
      <c r="E41" s="104" t="str">
        <f>Criteria!D40</f>
        <v>Is every user interface component accessible and operable by keyboard and any pointing device (excluding special cases)?</v>
      </c>
      <c r="F41" s="105" t="s">
        <v>2</v>
      </c>
      <c r="G41" s="106"/>
      <c r="H41" s="104"/>
      <c r="I41" s="107"/>
      <c r="J41" s="108"/>
    </row>
    <row r="42" spans="1:10" ht="22.5">
      <c r="A42" s="101" t="str">
        <f>Criteria!$A41</f>
        <v>Interactive components</v>
      </c>
      <c r="B42" s="103">
        <v>39</v>
      </c>
      <c r="C42" s="103" t="str">
        <f>Criteria!B41</f>
        <v>5.3</v>
      </c>
      <c r="D42" s="103" t="str">
        <f>Criteria!C41</f>
        <v>A</v>
      </c>
      <c r="E42" s="104" t="str">
        <f>Criteria!D41</f>
        <v>Does each context change meet one of these conditions?</v>
      </c>
      <c r="F42" s="105" t="s">
        <v>2</v>
      </c>
      <c r="G42" s="106"/>
      <c r="H42" s="104"/>
      <c r="I42" s="107"/>
      <c r="J42" s="108"/>
    </row>
    <row r="43" spans="1:10" ht="22.5">
      <c r="A43" s="101" t="str">
        <f>Criteria!$A42</f>
        <v>Interactive components</v>
      </c>
      <c r="B43" s="103">
        <v>40</v>
      </c>
      <c r="C43" s="103" t="str">
        <f>Criteria!B42</f>
        <v>5.4</v>
      </c>
      <c r="D43" s="103" t="str">
        <f>Criteria!C42</f>
        <v>AA</v>
      </c>
      <c r="E43" s="104" t="str">
        <f>Criteria!D42</f>
        <v>On each screen, are the status messages correctly rendered by assistive technologies?</v>
      </c>
      <c r="F43" s="105" t="s">
        <v>2</v>
      </c>
      <c r="G43" s="106"/>
      <c r="H43" s="104"/>
      <c r="I43" s="109"/>
      <c r="J43" s="108"/>
    </row>
    <row r="44" spans="1:10" ht="22.5">
      <c r="A44" s="101" t="str">
        <f>Criteria!$A43</f>
        <v>Interactive components</v>
      </c>
      <c r="B44" s="103">
        <v>41</v>
      </c>
      <c r="C44" s="103" t="str">
        <f>Criteria!B43</f>
        <v>5.5</v>
      </c>
      <c r="D44" s="103" t="str">
        <f>Criteria!C43</f>
        <v>A</v>
      </c>
      <c r="E44" s="104" t="str">
        <f>Criteria!D43</f>
        <v>Is each state of a toggle control presented to the user perceptible?</v>
      </c>
      <c r="F44" s="105" t="s">
        <v>2</v>
      </c>
      <c r="G44" s="106"/>
      <c r="H44" s="104"/>
      <c r="I44" s="107"/>
      <c r="J44" s="108"/>
    </row>
    <row r="45" spans="1:10" ht="22.5">
      <c r="A45" s="101" t="str">
        <f>Criteria!$A44</f>
        <v>Mandatory elements</v>
      </c>
      <c r="B45" s="103">
        <v>42</v>
      </c>
      <c r="C45" s="103" t="str">
        <f>Criteria!B44</f>
        <v>6.1</v>
      </c>
      <c r="D45" s="103" t="str">
        <f>Criteria!C44</f>
        <v>A</v>
      </c>
      <c r="E45" s="104" t="str">
        <f>Criteria!D44</f>
        <v>On each screen, are texts rendered by assistive technologies in the main language of the screen?</v>
      </c>
      <c r="F45" s="105" t="s">
        <v>2</v>
      </c>
      <c r="G45" s="106"/>
      <c r="H45" s="104"/>
      <c r="I45" s="107"/>
      <c r="J45" s="108"/>
    </row>
    <row r="46" spans="1:10" ht="33.75">
      <c r="A46" s="101" t="str">
        <f>Criteria!$A45</f>
        <v>Mandatory elements</v>
      </c>
      <c r="B46" s="103">
        <v>43</v>
      </c>
      <c r="C46" s="103" t="str">
        <f>Criteria!B45</f>
        <v>6.2</v>
      </c>
      <c r="D46" s="103" t="str">
        <f>Criteria!C45</f>
        <v>A</v>
      </c>
      <c r="E46" s="104" t="str">
        <f>Criteria!D45</f>
        <v>On each screen, interface elements must not be used only for layout purposes. Is this rule respected?</v>
      </c>
      <c r="F46" s="105" t="s">
        <v>2</v>
      </c>
      <c r="G46" s="106"/>
      <c r="H46" s="104"/>
      <c r="I46" s="107"/>
      <c r="J46" s="108"/>
    </row>
    <row r="47" spans="1:10" ht="22.5">
      <c r="A47" s="101" t="str">
        <f>Criteria!$A46</f>
        <v>Information structure</v>
      </c>
      <c r="B47" s="103">
        <v>44</v>
      </c>
      <c r="C47" s="103" t="str">
        <f>Criteria!B46</f>
        <v>7.1</v>
      </c>
      <c r="D47" s="103" t="str">
        <f>Criteria!C46</f>
        <v>A</v>
      </c>
      <c r="E47" s="104" t="str">
        <f>Criteria!D46</f>
        <v>On each screen, is the information structured by the appropriate use of headings?</v>
      </c>
      <c r="F47" s="105" t="s">
        <v>2</v>
      </c>
      <c r="G47" s="106"/>
      <c r="H47" s="104"/>
      <c r="I47" s="107"/>
      <c r="J47" s="108"/>
    </row>
    <row r="48" spans="1:10" ht="22.5">
      <c r="A48" s="101" t="str">
        <f>Criteria!$A47</f>
        <v>Information structure</v>
      </c>
      <c r="B48" s="103">
        <v>45</v>
      </c>
      <c r="C48" s="103" t="str">
        <f>Criteria!B47</f>
        <v>7.2</v>
      </c>
      <c r="D48" s="103" t="str">
        <f>Criteria!C47</f>
        <v>A</v>
      </c>
      <c r="E48" s="104" t="str">
        <f>Criteria!D47</f>
        <v>On each screen, is each list correctly structured?</v>
      </c>
      <c r="F48" s="105" t="s">
        <v>2</v>
      </c>
      <c r="G48" s="106"/>
      <c r="H48" s="104"/>
      <c r="I48" s="107"/>
      <c r="J48" s="108"/>
    </row>
    <row r="49" spans="1:10" ht="55.35" customHeight="1">
      <c r="A49" s="101" t="str">
        <f>Criteria!$A48</f>
        <v>Presentation</v>
      </c>
      <c r="B49" s="103">
        <v>46</v>
      </c>
      <c r="C49" s="103" t="str">
        <f>Criteria!B48</f>
        <v>8.1</v>
      </c>
      <c r="D49" s="103" t="str">
        <f>Criteria!C48</f>
        <v>A</v>
      </c>
      <c r="E49" s="104" t="str">
        <f>Criteria!D48</f>
        <v>On each screen, is the visible content carrying information accessible to assistive technologies?</v>
      </c>
      <c r="F49" s="105" t="s">
        <v>2</v>
      </c>
      <c r="G49" s="106"/>
      <c r="H49" s="104"/>
      <c r="I49" s="107"/>
      <c r="J49" s="108"/>
    </row>
    <row r="50" spans="1:10" ht="55.35" customHeight="1">
      <c r="A50" s="101" t="str">
        <f>Criteria!$A49</f>
        <v>Presentation</v>
      </c>
      <c r="B50" s="103">
        <v>47</v>
      </c>
      <c r="C50" s="103" t="str">
        <f>Criteria!B49</f>
        <v>8.2</v>
      </c>
      <c r="D50" s="103" t="str">
        <f>Criteria!C49</f>
        <v>AA</v>
      </c>
      <c r="E50" s="104" t="str">
        <f>Criteria!D49</f>
        <v>On each screen, can the user increase the font size by at least 200% (excluding special cases)?</v>
      </c>
      <c r="F50" s="105" t="s">
        <v>2</v>
      </c>
      <c r="G50" s="106"/>
      <c r="H50" s="104"/>
      <c r="I50" s="107"/>
      <c r="J50" s="108"/>
    </row>
    <row r="51" spans="1:10" ht="55.35" customHeight="1">
      <c r="A51" s="101" t="str">
        <f>Criteria!$A50</f>
        <v>Presentation</v>
      </c>
      <c r="B51" s="103">
        <v>48</v>
      </c>
      <c r="C51" s="103" t="str">
        <f>Criteria!B50</f>
        <v>8.3</v>
      </c>
      <c r="D51" s="103" t="str">
        <f>Criteria!C50</f>
        <v>A</v>
      </c>
      <c r="E51" s="104" t="str">
        <f>Criteria!D50</f>
        <v>On each screen, does each component in a text environment whose nature is not obvious have a contrast ratio greater than or equal to 3:1 in relation to the surrounding text?</v>
      </c>
      <c r="F51" s="105" t="s">
        <v>2</v>
      </c>
      <c r="G51" s="106"/>
      <c r="H51" s="104"/>
      <c r="I51" s="107"/>
      <c r="J51" s="108"/>
    </row>
    <row r="52" spans="1:10" ht="45">
      <c r="A52" s="101" t="str">
        <f>Criteria!$A51</f>
        <v>Presentation</v>
      </c>
      <c r="B52" s="103">
        <v>49</v>
      </c>
      <c r="C52" s="103" t="str">
        <f>Criteria!B51</f>
        <v>8.4</v>
      </c>
      <c r="D52" s="103" t="str">
        <f>Criteria!C51</f>
        <v>A</v>
      </c>
      <c r="E52" s="104" t="str">
        <f>Criteria!D51</f>
        <v>On each screen, for each component in a text environment whose nature is not obvious, is there an indication other than colour to indicate when focused and hovered with the mouse?</v>
      </c>
      <c r="F52" s="105" t="s">
        <v>2</v>
      </c>
      <c r="G52" s="106"/>
      <c r="H52" s="104"/>
      <c r="I52" s="107"/>
      <c r="J52" s="108"/>
    </row>
    <row r="53" spans="1:10" ht="55.35" customHeight="1">
      <c r="A53" s="101" t="str">
        <f>Criteria!$A52</f>
        <v>Presentation</v>
      </c>
      <c r="B53" s="103">
        <v>50</v>
      </c>
      <c r="C53" s="103" t="str">
        <f>Criteria!B52</f>
        <v>8.5</v>
      </c>
      <c r="D53" s="103" t="str">
        <f>Criteria!C52</f>
        <v>A</v>
      </c>
      <c r="E53" s="104" t="str">
        <f>Criteria!D52</f>
        <v>On each screen, for each element receiving the focus, is the focus visible?</v>
      </c>
      <c r="F53" s="105" t="s">
        <v>2</v>
      </c>
      <c r="G53" s="106"/>
      <c r="H53" s="104"/>
      <c r="I53" s="107"/>
      <c r="J53" s="108"/>
    </row>
    <row r="54" spans="1:10" ht="55.35" customHeight="1">
      <c r="A54" s="101" t="str">
        <f>Criteria!$A53</f>
        <v>Presentation</v>
      </c>
      <c r="B54" s="103">
        <v>51</v>
      </c>
      <c r="C54" s="103" t="str">
        <f>Criteria!B53</f>
        <v>8.6</v>
      </c>
      <c r="D54" s="103" t="str">
        <f>Criteria!C53</f>
        <v>A</v>
      </c>
      <c r="E54" s="104" t="str">
        <f>Criteria!D53</f>
        <v>On each screen, information must not be conveyed solely by shape, size or location. Is this rule respected?</v>
      </c>
      <c r="F54" s="105" t="s">
        <v>2</v>
      </c>
      <c r="G54" s="106"/>
      <c r="H54" s="104"/>
      <c r="I54" s="107"/>
      <c r="J54" s="108"/>
    </row>
    <row r="55" spans="1:10" ht="55.35" customHeight="1">
      <c r="A55" s="101" t="str">
        <f>Criteria!$A54</f>
        <v>Presentation</v>
      </c>
      <c r="B55" s="103">
        <v>52</v>
      </c>
      <c r="C55" s="103" t="str">
        <f>Criteria!B54</f>
        <v>8.7</v>
      </c>
      <c r="D55" s="103" t="str">
        <f>Criteria!C54</f>
        <v>AA</v>
      </c>
      <c r="E55" s="104" t="str">
        <f>Criteria!D54</f>
        <v>On each screen, is the additional content that appears when the focus is set or when a user interface component is hovered over controllable by the user (excluding special cases)?</v>
      </c>
      <c r="F55" s="105" t="s">
        <v>2</v>
      </c>
      <c r="G55" s="106"/>
      <c r="H55" s="104"/>
      <c r="I55" s="107"/>
      <c r="J55" s="108"/>
    </row>
    <row r="56" spans="1:10" ht="55.35" customHeight="1">
      <c r="A56" s="101" t="str">
        <f>Criteria!$A55</f>
        <v>Forms</v>
      </c>
      <c r="B56" s="103">
        <v>53</v>
      </c>
      <c r="C56" s="103" t="str">
        <f>Criteria!B55</f>
        <v>9.1</v>
      </c>
      <c r="D56" s="103" t="str">
        <f>Criteria!C55</f>
        <v>A</v>
      </c>
      <c r="E56" s="104" t="str">
        <f>Criteria!D55</f>
        <v>Does each form field have a visible label?</v>
      </c>
      <c r="F56" s="105" t="s">
        <v>2</v>
      </c>
      <c r="G56" s="106"/>
      <c r="H56" s="104"/>
      <c r="I56" s="107"/>
      <c r="J56" s="108"/>
    </row>
    <row r="57" spans="1:10" ht="55.35" customHeight="1">
      <c r="A57" s="101" t="str">
        <f>Criteria!$A56</f>
        <v>Forms</v>
      </c>
      <c r="B57" s="103">
        <v>54</v>
      </c>
      <c r="C57" s="103" t="str">
        <f>Criteria!B56</f>
        <v>9.2</v>
      </c>
      <c r="D57" s="103" t="str">
        <f>Criteria!C56</f>
        <v>A</v>
      </c>
      <c r="E57" s="104" t="str">
        <f>Criteria!D56</f>
        <v>Does each form field have a label that is accessible to assistive technologies?</v>
      </c>
      <c r="F57" s="105" t="s">
        <v>2</v>
      </c>
      <c r="G57" s="106"/>
      <c r="H57" s="104"/>
      <c r="I57" s="107"/>
      <c r="J57" s="108"/>
    </row>
    <row r="58" spans="1:10">
      <c r="A58" s="101" t="str">
        <f>Criteria!$A57</f>
        <v>Forms</v>
      </c>
      <c r="B58" s="103">
        <v>55</v>
      </c>
      <c r="C58" s="103" t="str">
        <f>Criteria!B57</f>
        <v>9.3</v>
      </c>
      <c r="D58" s="103" t="str">
        <f>Criteria!C57</f>
        <v>A</v>
      </c>
      <c r="E58" s="104" t="str">
        <f>Criteria!D57</f>
        <v>Is each label associated with a form field relevant?</v>
      </c>
      <c r="F58" s="105" t="s">
        <v>2</v>
      </c>
      <c r="G58" s="106"/>
      <c r="H58" s="104"/>
      <c r="I58" s="107"/>
      <c r="J58" s="108"/>
    </row>
    <row r="59" spans="1:10" ht="22.5">
      <c r="A59" s="101" t="str">
        <f>Criteria!$A58</f>
        <v>Forms</v>
      </c>
      <c r="B59" s="103">
        <v>56</v>
      </c>
      <c r="C59" s="103" t="str">
        <f>Criteria!B58</f>
        <v>9.4</v>
      </c>
      <c r="D59" s="103" t="str">
        <f>Criteria!C58</f>
        <v>A</v>
      </c>
      <c r="E59" s="104" t="str">
        <f>Criteria!D58</f>
        <v>Are each field label and its associated field located next to each other?</v>
      </c>
      <c r="F59" s="105" t="s">
        <v>2</v>
      </c>
      <c r="G59" s="106"/>
      <c r="H59" s="104"/>
      <c r="I59" s="107"/>
      <c r="J59" s="108"/>
    </row>
    <row r="60" spans="1:10" ht="55.35" customHeight="1">
      <c r="A60" s="101" t="str">
        <f>Criteria!$A59</f>
        <v>Forms</v>
      </c>
      <c r="B60" s="103">
        <v>57</v>
      </c>
      <c r="C60" s="103" t="str">
        <f>Criteria!B59</f>
        <v>9.5</v>
      </c>
      <c r="D60" s="103" t="str">
        <f>Criteria!C59</f>
        <v>A</v>
      </c>
      <c r="E60" s="104" t="str">
        <f>Criteria!D59</f>
        <v>In each form, is the label of each button relevant?</v>
      </c>
      <c r="F60" s="105" t="s">
        <v>2</v>
      </c>
      <c r="G60" s="106"/>
      <c r="H60" s="104"/>
      <c r="I60" s="107"/>
      <c r="J60" s="108"/>
    </row>
    <row r="61" spans="1:10" ht="55.35" customHeight="1">
      <c r="A61" s="101" t="str">
        <f>Criteria!$A60</f>
        <v>Forms</v>
      </c>
      <c r="B61" s="103">
        <v>58</v>
      </c>
      <c r="C61" s="103" t="str">
        <f>Criteria!B60</f>
        <v>9.6</v>
      </c>
      <c r="D61" s="103" t="str">
        <f>Criteria!C60</f>
        <v>A</v>
      </c>
      <c r="E61" s="104" t="str">
        <f>Criteria!D60</f>
        <v>In each form, are the related form controls identified, if necessary?</v>
      </c>
      <c r="F61" s="105" t="s">
        <v>2</v>
      </c>
      <c r="G61" s="106"/>
      <c r="H61" s="104"/>
      <c r="I61" s="107"/>
      <c r="J61" s="108"/>
    </row>
    <row r="62" spans="1:10" ht="22.5">
      <c r="A62" s="101" t="str">
        <f>Criteria!$A61</f>
        <v>Forms</v>
      </c>
      <c r="B62" s="103">
        <v>59</v>
      </c>
      <c r="C62" s="103" t="str">
        <f>Criteria!B61</f>
        <v>9.7</v>
      </c>
      <c r="D62" s="103" t="str">
        <f>Criteria!C61</f>
        <v>A</v>
      </c>
      <c r="E62" s="104" t="str">
        <f>Criteria!D61</f>
        <v>Are the mandatory form fields correctly identified (excluding special cases)?</v>
      </c>
      <c r="F62" s="105" t="s">
        <v>2</v>
      </c>
      <c r="G62" s="106"/>
      <c r="H62" s="104"/>
      <c r="I62" s="107"/>
      <c r="J62" s="108"/>
    </row>
    <row r="63" spans="1:10" ht="22.5">
      <c r="A63" s="101" t="str">
        <f>Criteria!$A62</f>
        <v>Forms</v>
      </c>
      <c r="B63" s="103">
        <v>60</v>
      </c>
      <c r="C63" s="103" t="str">
        <f>Criteria!B62</f>
        <v>9.8</v>
      </c>
      <c r="D63" s="103" t="str">
        <f>Criteria!C62</f>
        <v>A</v>
      </c>
      <c r="E63" s="104" t="str">
        <f>Criteria!D62</f>
        <v>For each mandatory form field, is the expected data type and/or format available?</v>
      </c>
      <c r="F63" s="105" t="s">
        <v>2</v>
      </c>
      <c r="G63" s="106"/>
      <c r="H63" s="104"/>
      <c r="I63" s="107"/>
      <c r="J63" s="108"/>
    </row>
    <row r="64" spans="1:10">
      <c r="A64" s="101" t="str">
        <f>Criteria!$A63</f>
        <v>Forms</v>
      </c>
      <c r="B64" s="103">
        <v>61</v>
      </c>
      <c r="C64" s="103" t="str">
        <f>Criteria!B63</f>
        <v>9.9</v>
      </c>
      <c r="D64" s="103" t="str">
        <f>Criteria!C63</f>
        <v>A</v>
      </c>
      <c r="E64" s="104" t="str">
        <f>Criteria!D63</f>
        <v>In each form, are input errors accessible?</v>
      </c>
      <c r="F64" s="105" t="s">
        <v>2</v>
      </c>
      <c r="G64" s="106"/>
      <c r="H64" s="104"/>
      <c r="I64" s="107"/>
      <c r="J64" s="108"/>
    </row>
    <row r="65" spans="1:10" ht="33.75">
      <c r="A65" s="101" t="str">
        <f>Criteria!$A64</f>
        <v>Forms</v>
      </c>
      <c r="B65" s="103">
        <v>62</v>
      </c>
      <c r="C65" s="103" t="str">
        <f>Criteria!B64</f>
        <v>9.10</v>
      </c>
      <c r="D65" s="103" t="str">
        <f>Criteria!C64</f>
        <v>AA</v>
      </c>
      <c r="E65" s="104" t="str">
        <f>Criteria!D64</f>
        <v>In each form, is the error management accompanied, if necessary, by suggestions of expected data types, formats or values?</v>
      </c>
      <c r="F65" s="105" t="s">
        <v>2</v>
      </c>
      <c r="G65" s="106"/>
      <c r="H65" s="104"/>
      <c r="I65" s="107"/>
      <c r="J65" s="108"/>
    </row>
    <row r="66" spans="1:10" ht="55.35" customHeight="1">
      <c r="A66" s="101" t="str">
        <f>Criteria!$A65</f>
        <v>Forms</v>
      </c>
      <c r="B66" s="103">
        <v>63</v>
      </c>
      <c r="C66" s="103" t="str">
        <f>Criteria!B65</f>
        <v>9.11</v>
      </c>
      <c r="D66" s="103" t="str">
        <f>Criteria!C65</f>
        <v>AA</v>
      </c>
      <c r="E66" s="104" t="str">
        <f>Criteria!D65</f>
        <v>For each form that modifies or deletes data, or transmits answers to a test or examination, or whose validation has financial or legal consequences, can the data entered be modified, updated or rendered by the user?</v>
      </c>
      <c r="F66" s="105" t="s">
        <v>2</v>
      </c>
      <c r="G66" s="106"/>
      <c r="H66" s="104"/>
      <c r="I66" s="107"/>
      <c r="J66" s="108"/>
    </row>
    <row r="67" spans="1:10" ht="55.35" customHeight="1">
      <c r="A67" s="101" t="str">
        <f>Criteria!$A66</f>
        <v>Forms</v>
      </c>
      <c r="B67" s="103">
        <v>64</v>
      </c>
      <c r="C67" s="103" t="str">
        <f>Criteria!B66</f>
        <v>9.12</v>
      </c>
      <c r="D67" s="103" t="str">
        <f>Criteria!C66</f>
        <v>AA</v>
      </c>
      <c r="E67" s="104" t="str">
        <f>Criteria!D66</f>
        <v>For each field that expects personal user data, is input facilitated?</v>
      </c>
      <c r="F67" s="105" t="s">
        <v>2</v>
      </c>
      <c r="G67" s="106"/>
      <c r="H67" s="104"/>
      <c r="I67" s="107"/>
      <c r="J67" s="108"/>
    </row>
    <row r="68" spans="1:10" ht="55.35" customHeight="1">
      <c r="A68" s="101" t="str">
        <f>Criteria!$A67</f>
        <v>Navigation</v>
      </c>
      <c r="B68" s="103">
        <v>65</v>
      </c>
      <c r="C68" s="103" t="str">
        <f>Criteria!B67</f>
        <v>10.1</v>
      </c>
      <c r="D68" s="103" t="str">
        <f>Criteria!C67</f>
        <v>A</v>
      </c>
      <c r="E68" s="104" t="str">
        <f>Criteria!D67</f>
        <v>On each screen, is the navigation sequence consistent?</v>
      </c>
      <c r="F68" s="105" t="s">
        <v>2</v>
      </c>
      <c r="G68" s="106"/>
      <c r="H68" s="104"/>
      <c r="I68" s="107"/>
      <c r="J68" s="108"/>
    </row>
    <row r="69" spans="1:10" ht="22.5">
      <c r="A69" s="101" t="str">
        <f>Criteria!$A68</f>
        <v>Navigation</v>
      </c>
      <c r="B69" s="103">
        <v>66</v>
      </c>
      <c r="C69" s="103" t="str">
        <f>Criteria!B68</f>
        <v>10.2</v>
      </c>
      <c r="D69" s="103" t="str">
        <f>Criteria!C68</f>
        <v>A</v>
      </c>
      <c r="E69" s="104" t="str">
        <f>Criteria!D68</f>
        <v>On each screen, is the reading sequence by assistive technologies consistent?</v>
      </c>
      <c r="F69" s="105" t="s">
        <v>2</v>
      </c>
      <c r="G69" s="106"/>
      <c r="H69" s="104"/>
      <c r="I69" s="107"/>
      <c r="J69" s="108"/>
    </row>
    <row r="70" spans="1:10" ht="76.5" customHeight="1">
      <c r="A70" s="101" t="str">
        <f>Criteria!$A69</f>
        <v>Navigation</v>
      </c>
      <c r="B70" s="103">
        <v>67</v>
      </c>
      <c r="C70" s="103" t="str">
        <f>Criteria!B69</f>
        <v>10.3</v>
      </c>
      <c r="D70" s="103" t="str">
        <f>Criteria!C69</f>
        <v>A</v>
      </c>
      <c r="E70" s="104" t="str">
        <f>Criteria!D69</f>
        <v>On each screen, the navigation must not contain any keyboard traps. Is this rule respected?</v>
      </c>
      <c r="F70" s="105" t="s">
        <v>2</v>
      </c>
      <c r="G70" s="106"/>
      <c r="H70" s="104"/>
      <c r="I70" s="107"/>
      <c r="J70" s="108"/>
    </row>
    <row r="71" spans="1:10" ht="33.75">
      <c r="A71" s="101" t="str">
        <f>Criteria!$A70</f>
        <v>Navigation</v>
      </c>
      <c r="B71" s="103">
        <v>68</v>
      </c>
      <c r="C71" s="103" t="str">
        <f>Criteria!B70</f>
        <v>10.4</v>
      </c>
      <c r="D71" s="103" t="str">
        <f>Criteria!C70</f>
        <v>A</v>
      </c>
      <c r="E71" s="104" t="str">
        <f>Criteria!D70</f>
        <v>On each screen, are keyboard shortcuts using only one key (upper or lower case letter, punctuation, number or symbol) controllable by the user?</v>
      </c>
      <c r="F71" s="105" t="s">
        <v>2</v>
      </c>
      <c r="G71" s="106"/>
      <c r="H71" s="104"/>
      <c r="I71" s="107"/>
      <c r="J71" s="108"/>
    </row>
    <row r="72" spans="1:10" ht="33.75">
      <c r="A72" s="101" t="str">
        <f>Criteria!$A71</f>
        <v>Consultation</v>
      </c>
      <c r="B72" s="103">
        <v>69</v>
      </c>
      <c r="C72" s="103" t="str">
        <f>Criteria!B71</f>
        <v>11.1</v>
      </c>
      <c r="D72" s="103" t="str">
        <f>Criteria!C71</f>
        <v>A</v>
      </c>
      <c r="E72" s="104" t="str">
        <f>Criteria!D71</f>
        <v>For each screen, does the user have control over each time limit modifying content (excluding special cases)?</v>
      </c>
      <c r="F72" s="105" t="s">
        <v>2</v>
      </c>
      <c r="G72" s="106"/>
      <c r="H72" s="104"/>
      <c r="I72" s="107"/>
      <c r="J72" s="108"/>
    </row>
    <row r="73" spans="1:10" ht="55.35" customHeight="1">
      <c r="A73" s="101" t="str">
        <f>Criteria!$A72</f>
        <v>Consultation</v>
      </c>
      <c r="B73" s="103">
        <v>70</v>
      </c>
      <c r="C73" s="103" t="str">
        <f>Criteria!B72</f>
        <v>11.2</v>
      </c>
      <c r="D73" s="103" t="str">
        <f>Criteria!C72</f>
        <v>A</v>
      </c>
      <c r="E73" s="104" t="str">
        <f>Criteria!D72</f>
        <v>For each screen, can each process limiting the time of a session be stopped or deleted (excluding special cases)?</v>
      </c>
      <c r="F73" s="105" t="s">
        <v>2</v>
      </c>
      <c r="G73" s="106"/>
      <c r="H73" s="104"/>
      <c r="I73" s="107"/>
      <c r="J73" s="108"/>
    </row>
    <row r="74" spans="1:10" ht="55.35" customHeight="1">
      <c r="A74" s="101" t="str">
        <f>Criteria!$A73</f>
        <v>Consultation</v>
      </c>
      <c r="B74" s="103">
        <v>71</v>
      </c>
      <c r="C74" s="103" t="str">
        <f>Criteria!B73</f>
        <v>11.3</v>
      </c>
      <c r="D74" s="103" t="str">
        <f>Criteria!C73</f>
        <v>A</v>
      </c>
      <c r="E74" s="104" t="str">
        <f>Criteria!D73</f>
        <v>On each screen, does each office document available for download have, if necessary, an accessible version (excluding special cases)?</v>
      </c>
      <c r="F74" s="105" t="s">
        <v>2</v>
      </c>
      <c r="G74" s="106"/>
      <c r="H74" s="104"/>
      <c r="I74" s="107"/>
      <c r="J74" s="108"/>
    </row>
    <row r="75" spans="1:10" ht="55.35" customHeight="1">
      <c r="A75" s="101" t="str">
        <f>Criteria!$A74</f>
        <v>Consultation</v>
      </c>
      <c r="B75" s="103">
        <v>72</v>
      </c>
      <c r="C75" s="103" t="str">
        <f>Criteria!B74</f>
        <v>11.4</v>
      </c>
      <c r="D75" s="103" t="str">
        <f>Criteria!C74</f>
        <v>A</v>
      </c>
      <c r="E75" s="104" t="str">
        <f>Criteria!D74</f>
        <v>For each office document with an accessible version, does this version offer the same information (excluding special cases)?</v>
      </c>
      <c r="F75" s="105" t="s">
        <v>2</v>
      </c>
      <c r="G75" s="106"/>
      <c r="H75" s="104"/>
      <c r="I75" s="107"/>
      <c r="J75" s="108"/>
    </row>
    <row r="76" spans="1:10" ht="55.35" customHeight="1">
      <c r="A76" s="101" t="str">
        <f>Criteria!$A75</f>
        <v>Consultation</v>
      </c>
      <c r="B76" s="103">
        <v>73</v>
      </c>
      <c r="C76" s="103" t="str">
        <f>Criteria!B75</f>
        <v>11.5</v>
      </c>
      <c r="D76" s="103" t="str">
        <f>Criteria!C75</f>
        <v>A</v>
      </c>
      <c r="E76" s="104" t="str">
        <f>Criteria!D75</f>
        <v>On each screen, does each cryptic content (ASCII art, emoticon, cryptic syntax) have an alternative?</v>
      </c>
      <c r="F76" s="105" t="s">
        <v>2</v>
      </c>
      <c r="G76" s="106"/>
      <c r="H76" s="104"/>
      <c r="I76" s="107"/>
      <c r="J76" s="108"/>
    </row>
    <row r="77" spans="1:10" ht="33.75">
      <c r="A77" s="101" t="str">
        <f>Criteria!$A76</f>
        <v>Consultation</v>
      </c>
      <c r="B77" s="103">
        <v>74</v>
      </c>
      <c r="C77" s="103" t="str">
        <f>Criteria!B76</f>
        <v>11.6</v>
      </c>
      <c r="D77" s="103" t="str">
        <f>Criteria!C76</f>
        <v>A</v>
      </c>
      <c r="E77" s="104" t="str">
        <f>Criteria!D76</f>
        <v>On each screen, for each cryptic content (ASCII art, emoticon, cryptic syntax) having an alternative, is this alternative relevant?</v>
      </c>
      <c r="F77" s="105" t="s">
        <v>2</v>
      </c>
      <c r="G77" s="106"/>
      <c r="H77" s="104"/>
      <c r="I77" s="107"/>
      <c r="J77" s="108"/>
    </row>
    <row r="78" spans="1:10" ht="22.5">
      <c r="A78" s="101" t="str">
        <f>Criteria!$A77</f>
        <v>Consultation</v>
      </c>
      <c r="B78" s="103">
        <v>75</v>
      </c>
      <c r="C78" s="103" t="str">
        <f>Criteria!B77</f>
        <v>11.7</v>
      </c>
      <c r="D78" s="103" t="str">
        <f>Criteria!C77</f>
        <v>A</v>
      </c>
      <c r="E78" s="104" t="str">
        <f>Criteria!D77</f>
        <v>On each screen, are sudden change in brightness or blinking effects used correctly?</v>
      </c>
      <c r="F78" s="105" t="s">
        <v>2</v>
      </c>
      <c r="G78" s="106"/>
      <c r="H78" s="104"/>
      <c r="I78" s="107"/>
      <c r="J78" s="108"/>
    </row>
    <row r="79" spans="1:10" ht="55.35" customHeight="1">
      <c r="A79" s="101" t="str">
        <f>Criteria!$A78</f>
        <v>Consultation</v>
      </c>
      <c r="B79" s="103">
        <v>76</v>
      </c>
      <c r="C79" s="103" t="str">
        <f>Criteria!B78</f>
        <v>11.8</v>
      </c>
      <c r="D79" s="103" t="str">
        <f>Criteria!C78</f>
        <v>A</v>
      </c>
      <c r="E79" s="104" t="str">
        <f>Criteria!D78</f>
        <v>On each screen, is each moving or blinking content controllable by the user?</v>
      </c>
      <c r="F79" s="105" t="s">
        <v>2</v>
      </c>
      <c r="G79" s="106"/>
      <c r="H79" s="104"/>
      <c r="I79" s="107"/>
      <c r="J79" s="108"/>
    </row>
    <row r="80" spans="1:10" ht="55.35" customHeight="1">
      <c r="A80" s="101" t="str">
        <f>Criteria!$A79</f>
        <v>Consultation</v>
      </c>
      <c r="B80" s="103">
        <v>77</v>
      </c>
      <c r="C80" s="103" t="str">
        <f>Criteria!B79</f>
        <v>11.9</v>
      </c>
      <c r="D80" s="103" t="str">
        <f>Criteria!C79</f>
        <v>AA</v>
      </c>
      <c r="E80" s="104" t="str">
        <f>Criteria!D79</f>
        <v>On each screen, is the content offered viewable regardless of screen orientation (portrait or landscape) (excluding special cases)?</v>
      </c>
      <c r="F80" s="105" t="s">
        <v>2</v>
      </c>
      <c r="G80" s="106"/>
      <c r="H80" s="104"/>
      <c r="I80" s="107"/>
      <c r="J80" s="108"/>
    </row>
    <row r="81" spans="1:10" ht="55.35" customHeight="1">
      <c r="A81" s="101" t="str">
        <f>Criteria!$A80</f>
        <v>Consultation</v>
      </c>
      <c r="B81" s="103">
        <v>78</v>
      </c>
      <c r="C81" s="103" t="str">
        <f>Criteria!B80</f>
        <v>11.10</v>
      </c>
      <c r="D81" s="103" t="str">
        <f>Criteria!C80</f>
        <v>A</v>
      </c>
      <c r="E81" s="104" t="str">
        <f>Criteria!D80</f>
        <v>On each screen, are the features that can be activated using a complex gesture able to be activated using a simple gesture (excluding special cases)?</v>
      </c>
      <c r="F81" s="105" t="s">
        <v>2</v>
      </c>
      <c r="G81" s="106"/>
      <c r="H81" s="104"/>
      <c r="I81" s="107"/>
      <c r="J81" s="108"/>
    </row>
    <row r="82" spans="1:10" ht="55.35" customHeight="1">
      <c r="A82" s="101" t="str">
        <f>Criteria!$A81</f>
        <v>Consultation</v>
      </c>
      <c r="B82" s="103">
        <v>79</v>
      </c>
      <c r="C82" s="103" t="str">
        <f>Criteria!B81</f>
        <v>11.11</v>
      </c>
      <c r="D82" s="103" t="str">
        <f>Criteria!C81</f>
        <v>A</v>
      </c>
      <c r="E82" s="104" t="str">
        <f>Criteria!D81</f>
        <v>On each screen, are the features that can be activated by performing simultaneous actions activated by means of a single action? Is this rule respected (excluding special cases)?</v>
      </c>
      <c r="F82" s="105" t="s">
        <v>2</v>
      </c>
      <c r="G82" s="106"/>
      <c r="H82" s="104"/>
      <c r="I82" s="107"/>
      <c r="J82" s="108"/>
    </row>
    <row r="83" spans="1:10" ht="55.35" customHeight="1">
      <c r="A83" s="101" t="str">
        <f>Criteria!$A82</f>
        <v>Consultation</v>
      </c>
      <c r="B83" s="103">
        <v>80</v>
      </c>
      <c r="C83" s="103" t="str">
        <f>Criteria!B82</f>
        <v>11.12</v>
      </c>
      <c r="D83" s="103" t="str">
        <f>Criteria!C82</f>
        <v>A</v>
      </c>
      <c r="E83" s="104" t="str">
        <f>Criteria!D82</f>
        <v>On each screen, can actions triggered by a pointing device on a single point on the screen be cancelled (excluding special cases)?</v>
      </c>
      <c r="F83" s="105" t="s">
        <v>2</v>
      </c>
      <c r="G83" s="106"/>
      <c r="H83" s="104"/>
      <c r="I83" s="107"/>
      <c r="J83" s="108"/>
    </row>
    <row r="84" spans="1:10" ht="55.35" customHeight="1">
      <c r="A84" s="101" t="str">
        <f>Criteria!$A83</f>
        <v>Consultation</v>
      </c>
      <c r="B84" s="103">
        <v>81</v>
      </c>
      <c r="C84" s="103" t="str">
        <f>Criteria!B83</f>
        <v>11.13</v>
      </c>
      <c r="D84" s="103" t="str">
        <f>Criteria!C83</f>
        <v>A</v>
      </c>
      <c r="E84" s="104" t="str">
        <f>Criteria!D83</f>
        <v>On each screen, can the features involving movement from or to the device be satisfied in an alternative way (excluding special cases)?</v>
      </c>
      <c r="F84" s="105" t="s">
        <v>2</v>
      </c>
      <c r="G84" s="106"/>
      <c r="H84" s="104"/>
      <c r="I84" s="107"/>
      <c r="J84" s="108"/>
    </row>
    <row r="85" spans="1:10" ht="55.35" customHeight="1">
      <c r="A85" s="101" t="str">
        <f>Criteria!$A84</f>
        <v>Consultation</v>
      </c>
      <c r="B85" s="103">
        <v>82</v>
      </c>
      <c r="C85" s="103" t="str">
        <f>Criteria!B84</f>
        <v>11.14</v>
      </c>
      <c r="D85" s="103" t="str">
        <f>Criteria!C84</f>
        <v>AA</v>
      </c>
      <c r="E85" s="104" t="str">
        <f>Criteria!D84</f>
        <v>For each document conversion feature, is the accessibility information available in the source document retained in the destination document (excluding special cases)?</v>
      </c>
      <c r="F85" s="105" t="s">
        <v>2</v>
      </c>
      <c r="G85" s="106"/>
      <c r="H85" s="104"/>
      <c r="I85" s="107"/>
      <c r="J85" s="108"/>
    </row>
    <row r="86" spans="1:10" ht="55.35" customHeight="1">
      <c r="A86" s="101" t="str">
        <f>Criteria!$A85</f>
        <v>Consultation</v>
      </c>
      <c r="B86" s="103">
        <v>83</v>
      </c>
      <c r="C86" s="103" t="str">
        <f>Criteria!B85</f>
        <v>11.15</v>
      </c>
      <c r="D86" s="103" t="str">
        <f>Criteria!C85</f>
        <v>A</v>
      </c>
      <c r="E86" s="104" t="str">
        <f>Criteria!D85</f>
        <v>Is an alternative method available for each identification or control functionality of the application that relies on the use of biological characteristics of the user?</v>
      </c>
      <c r="F86" s="105" t="s">
        <v>2</v>
      </c>
      <c r="G86" s="106"/>
      <c r="H86" s="104"/>
      <c r="I86" s="107"/>
      <c r="J86" s="108"/>
    </row>
    <row r="87" spans="1:10" ht="55.35" customHeight="1">
      <c r="A87" s="101" t="str">
        <f>Criteria!$A86</f>
        <v>Consultation</v>
      </c>
      <c r="B87" s="103">
        <v>84</v>
      </c>
      <c r="C87" s="103" t="str">
        <f>Criteria!B86</f>
        <v>11.16</v>
      </c>
      <c r="D87" s="103" t="str">
        <f>Criteria!C86</f>
        <v>A</v>
      </c>
      <c r="E87" s="104" t="str">
        <f>Criteria!D86</f>
        <v>For each application that incorporates key repeat functionality, is the repeat adjustable (excluding special cases)?</v>
      </c>
      <c r="F87" s="105" t="s">
        <v>2</v>
      </c>
      <c r="G87" s="106"/>
      <c r="H87" s="104"/>
      <c r="I87" s="107"/>
      <c r="J87" s="108"/>
    </row>
    <row r="88" spans="1:10" ht="55.35" customHeight="1">
      <c r="A88" s="101" t="str">
        <f>Criteria!$A87</f>
        <v>Documentation and accessibility features</v>
      </c>
      <c r="B88" s="103">
        <v>85</v>
      </c>
      <c r="C88" s="103" t="str">
        <f>Criteria!B87</f>
        <v>12.1</v>
      </c>
      <c r="D88" s="103" t="str">
        <f>Criteria!C87</f>
        <v>AA</v>
      </c>
      <c r="E88" s="104" t="str">
        <f>Criteria!D87</f>
        <v>Does the application documentation describe the accessibility features of the application and their use?</v>
      </c>
      <c r="F88" s="105" t="s">
        <v>2</v>
      </c>
      <c r="G88" s="106"/>
      <c r="H88" s="104"/>
      <c r="I88" s="107"/>
      <c r="J88" s="108"/>
    </row>
    <row r="89" spans="1:10" ht="55.35" customHeight="1">
      <c r="A89" s="101" t="str">
        <f>Criteria!$A88</f>
        <v>Documentation and accessibility features</v>
      </c>
      <c r="B89" s="103">
        <v>86</v>
      </c>
      <c r="C89" s="103" t="str">
        <f>Criteria!B88</f>
        <v>12.2</v>
      </c>
      <c r="D89" s="103" t="str">
        <f>Criteria!C88</f>
        <v>A</v>
      </c>
      <c r="E89" s="104" t="str">
        <f>Criteria!D88</f>
        <v>For each accessibility feature described in the documentation, the entire path that enables it to be activated meets the accessibility needs of the users who require it. Is this rule respected (excluding special cases)?</v>
      </c>
      <c r="F89" s="105" t="s">
        <v>2</v>
      </c>
      <c r="G89" s="106"/>
      <c r="H89" s="104"/>
      <c r="I89" s="107"/>
      <c r="J89" s="108"/>
    </row>
    <row r="90" spans="1:10" ht="55.35" customHeight="1">
      <c r="A90" s="101" t="str">
        <f>Criteria!$A89</f>
        <v>Documentation and accessibility features</v>
      </c>
      <c r="B90" s="103">
        <v>87</v>
      </c>
      <c r="C90" s="103" t="str">
        <f>Criteria!B89</f>
        <v>12.3</v>
      </c>
      <c r="D90" s="103" t="str">
        <f>Criteria!C89</f>
        <v>A</v>
      </c>
      <c r="E90" s="104" t="str">
        <f>Criteria!D89</f>
        <v>The application does not interfere with the accessibility features of the platform. Is this rule respected?</v>
      </c>
      <c r="F90" s="105" t="s">
        <v>2</v>
      </c>
      <c r="G90" s="106"/>
      <c r="H90" s="104"/>
      <c r="I90" s="107"/>
      <c r="J90" s="108"/>
    </row>
    <row r="91" spans="1:10" ht="55.35" customHeight="1">
      <c r="A91" s="101" t="str">
        <f>Criteria!$A90</f>
        <v>Documentation and accessibility features</v>
      </c>
      <c r="B91" s="103">
        <v>88</v>
      </c>
      <c r="C91" s="103" t="str">
        <f>Criteria!B90</f>
        <v>12.4</v>
      </c>
      <c r="D91" s="103" t="str">
        <f>Criteria!C90</f>
        <v>A</v>
      </c>
      <c r="E91" s="104" t="str">
        <f>Criteria!D90</f>
        <v>Is the application documentation accessible?</v>
      </c>
      <c r="F91" s="105" t="s">
        <v>2</v>
      </c>
      <c r="G91" s="106"/>
      <c r="H91" s="104"/>
      <c r="I91" s="107"/>
      <c r="J91" s="108"/>
    </row>
    <row r="92" spans="1:10" ht="55.35" customHeight="1">
      <c r="A92" s="101" t="str">
        <f>Criteria!$A91</f>
        <v>Editing tools</v>
      </c>
      <c r="B92" s="103">
        <v>89</v>
      </c>
      <c r="C92" s="103" t="str">
        <f>Criteria!B91</f>
        <v>13.1</v>
      </c>
      <c r="D92" s="103" t="str">
        <f>Criteria!C91</f>
        <v>A</v>
      </c>
      <c r="E92" s="104" t="str">
        <f>Criteria!D91</f>
        <v>Can the editing tool be used to define the accessibility information required to create compliant content?</v>
      </c>
      <c r="F92" s="105" t="s">
        <v>2</v>
      </c>
      <c r="G92" s="106"/>
      <c r="H92" s="104"/>
      <c r="I92" s="107"/>
      <c r="J92" s="108"/>
    </row>
    <row r="93" spans="1:10" ht="22.5">
      <c r="A93" s="101" t="str">
        <f>Criteria!$A92</f>
        <v>Editing tools</v>
      </c>
      <c r="B93" s="103">
        <v>90</v>
      </c>
      <c r="C93" s="103" t="str">
        <f>Criteria!B92</f>
        <v>13.2</v>
      </c>
      <c r="D93" s="103" t="str">
        <f>Criteria!C92</f>
        <v>A</v>
      </c>
      <c r="E93" s="104" t="str">
        <f>Criteria!D92</f>
        <v>Does the editing tool provide help with creating accessible content?</v>
      </c>
      <c r="F93" s="105" t="s">
        <v>2</v>
      </c>
      <c r="G93" s="106"/>
      <c r="H93" s="104"/>
      <c r="I93" s="107"/>
      <c r="J93" s="108"/>
    </row>
    <row r="94" spans="1:10" ht="55.35" customHeight="1">
      <c r="A94" s="101" t="str">
        <f>Criteria!$A93</f>
        <v>Editing tools</v>
      </c>
      <c r="B94" s="103">
        <v>91</v>
      </c>
      <c r="C94" s="103" t="str">
        <f>Criteria!B93</f>
        <v>13.3</v>
      </c>
      <c r="D94" s="103" t="str">
        <f>Criteria!C93</f>
        <v>A</v>
      </c>
      <c r="E94" s="104" t="str">
        <f>Criteria!D93</f>
        <v>Is the content generated by each content transformation accessible (excluding special cases)?</v>
      </c>
      <c r="F94" s="105" t="s">
        <v>2</v>
      </c>
      <c r="G94" s="106"/>
      <c r="H94" s="104"/>
      <c r="I94" s="107"/>
      <c r="J94" s="108"/>
    </row>
    <row r="95" spans="1:10" ht="55.35" customHeight="1">
      <c r="A95" s="101" t="str">
        <f>Criteria!$A94</f>
        <v>Editing tools</v>
      </c>
      <c r="B95" s="103">
        <v>92</v>
      </c>
      <c r="C95" s="103" t="str">
        <f>Criteria!B94</f>
        <v>13.4</v>
      </c>
      <c r="D95" s="103" t="str">
        <f>Criteria!C94</f>
        <v>AA</v>
      </c>
      <c r="E95" s="104" t="str">
        <f>Criteria!D94</f>
        <v>For each accessibility error identified by an automatic or semi-automatic accessibility test, does the editing tool provide suggestions for repair?</v>
      </c>
      <c r="F95" s="105" t="s">
        <v>2</v>
      </c>
      <c r="G95" s="106"/>
      <c r="H95" s="104"/>
      <c r="I95" s="107"/>
      <c r="J95" s="108"/>
    </row>
    <row r="96" spans="1:10" ht="55.35" customHeight="1">
      <c r="A96" s="101" t="str">
        <f>Criteria!$A95</f>
        <v>Editing tools</v>
      </c>
      <c r="B96" s="103">
        <v>93</v>
      </c>
      <c r="C96" s="103" t="str">
        <f>Criteria!B95</f>
        <v>13.5</v>
      </c>
      <c r="D96" s="103" t="str">
        <f>Criteria!C95</f>
        <v>A</v>
      </c>
      <c r="E96" s="104" t="str">
        <f>Criteria!D95</f>
        <v>For each set of templates, at least one template meets the requirements of the RAWeb. Is this rule respected?</v>
      </c>
      <c r="F96" s="105" t="s">
        <v>2</v>
      </c>
      <c r="G96" s="106"/>
      <c r="H96" s="104"/>
      <c r="I96" s="107"/>
      <c r="J96" s="108"/>
    </row>
    <row r="97" spans="1:10" ht="22.5">
      <c r="A97" s="101" t="str">
        <f>Criteria!$A96</f>
        <v>Editing tools</v>
      </c>
      <c r="B97" s="103">
        <v>94</v>
      </c>
      <c r="C97" s="103" t="str">
        <f>Criteria!B96</f>
        <v>13.6</v>
      </c>
      <c r="D97" s="103" t="str">
        <f>Criteria!C96</f>
        <v>A</v>
      </c>
      <c r="E97" s="104" t="str">
        <f>Criteria!D96</f>
        <v>Is each template that enables the RAWeb requirements to be met clearly identifiable?</v>
      </c>
      <c r="F97" s="105" t="s">
        <v>2</v>
      </c>
      <c r="G97" s="106"/>
      <c r="H97" s="104"/>
      <c r="I97" s="107"/>
      <c r="J97" s="108"/>
    </row>
    <row r="98" spans="1:10" ht="33.75">
      <c r="A98" s="101" t="str">
        <f>Criteria!$A97</f>
        <v>Support services</v>
      </c>
      <c r="B98" s="103">
        <v>95</v>
      </c>
      <c r="C98" s="103" t="str">
        <f>Criteria!B97</f>
        <v>14.1</v>
      </c>
      <c r="D98" s="103" t="str">
        <f>Criteria!C97</f>
        <v>AA</v>
      </c>
      <c r="E98" s="104" t="str">
        <f>Criteria!D97</f>
        <v>Does each support service provide information relating to the accessibility features of the application described in the documentation?</v>
      </c>
      <c r="F98" s="105" t="s">
        <v>2</v>
      </c>
      <c r="G98" s="106"/>
      <c r="H98" s="104"/>
      <c r="I98" s="107"/>
      <c r="J98" s="108"/>
    </row>
    <row r="99" spans="1:10" ht="33.75">
      <c r="A99" s="101" t="str">
        <f>Criteria!$A98</f>
        <v>Support services</v>
      </c>
      <c r="B99" s="103">
        <v>96</v>
      </c>
      <c r="C99" s="103" t="str">
        <f>Criteria!B98</f>
        <v>14.2</v>
      </c>
      <c r="D99" s="103" t="str">
        <f>Criteria!C98</f>
        <v>A</v>
      </c>
      <c r="E99" s="104" t="str">
        <f>Criteria!D98</f>
        <v>The support service meets the communication needs of people with disabilities directly or through a relay service. Is this rule respected?</v>
      </c>
      <c r="F99" s="105" t="s">
        <v>2</v>
      </c>
      <c r="G99" s="106"/>
      <c r="H99" s="104"/>
      <c r="I99" s="107"/>
      <c r="J99" s="108"/>
    </row>
    <row r="100" spans="1:10" ht="45">
      <c r="A100" s="101" t="str">
        <f>Criteria!$A99</f>
        <v>Real-time communication</v>
      </c>
      <c r="B100" s="103">
        <v>97</v>
      </c>
      <c r="C100" s="103" t="str">
        <f>Criteria!B99</f>
        <v>15.1</v>
      </c>
      <c r="D100" s="103" t="str">
        <f>Criteria!C99</f>
        <v>A</v>
      </c>
      <c r="E100" s="104" t="str">
        <f>Criteria!D99</f>
        <v>For each two-way voice communication application, is the application capable of encoding and decoding this communication with a frequency range whose upper limit is at least 7,000 Hz?</v>
      </c>
      <c r="F100" s="105" t="s">
        <v>2</v>
      </c>
      <c r="G100" s="106"/>
      <c r="H100" s="104"/>
      <c r="I100" s="107"/>
      <c r="J100" s="108"/>
    </row>
    <row r="101" spans="1:10" ht="33.75">
      <c r="A101" s="101" t="str">
        <f>Criteria!$A100</f>
        <v>Real-time communication</v>
      </c>
      <c r="B101" s="103">
        <v>98</v>
      </c>
      <c r="C101" s="103" t="str">
        <f>Criteria!B100</f>
        <v>15.2</v>
      </c>
      <c r="D101" s="103" t="str">
        <f>Criteria!C100</f>
        <v>A</v>
      </c>
      <c r="E101" s="104" t="str">
        <f>Criteria!D100</f>
        <v>Does each application that supports two-way voice communication have real-time text communication functionality?</v>
      </c>
      <c r="F101" s="105" t="s">
        <v>2</v>
      </c>
      <c r="G101" s="106"/>
      <c r="H101" s="104"/>
      <c r="I101" s="107"/>
      <c r="J101" s="108"/>
    </row>
    <row r="102" spans="1:10" ht="33.75">
      <c r="A102" s="101" t="str">
        <f>Criteria!$A101</f>
        <v>Real-time communication</v>
      </c>
      <c r="B102" s="103">
        <v>99</v>
      </c>
      <c r="C102" s="103" t="str">
        <f>Criteria!B101</f>
        <v>15.3</v>
      </c>
      <c r="D102" s="103" t="str">
        <f>Criteria!C101</f>
        <v>A</v>
      </c>
      <c r="E102" s="104" t="str">
        <f>Criteria!D101</f>
        <v>For each application that allows two-way voice communication and real-time text, are both modes usable simultaneously?</v>
      </c>
      <c r="F102" s="105" t="s">
        <v>2</v>
      </c>
      <c r="G102" s="106"/>
      <c r="H102" s="104"/>
      <c r="I102" s="107"/>
      <c r="J102" s="108"/>
    </row>
    <row r="103" spans="1:10" ht="33.75">
      <c r="A103" s="101" t="str">
        <f>Criteria!$A102</f>
        <v>Real-time communication</v>
      </c>
      <c r="B103" s="103">
        <v>100</v>
      </c>
      <c r="C103" s="103" t="str">
        <f>Criteria!B102</f>
        <v>15.4</v>
      </c>
      <c r="D103" s="103" t="str">
        <f>Criteria!C102</f>
        <v>A</v>
      </c>
      <c r="E103" s="104" t="str">
        <f>Criteria!D102</f>
        <v>For each real-time text communication functionality, can the messages be identified (excluding special cases)?</v>
      </c>
      <c r="F103" s="105" t="s">
        <v>2</v>
      </c>
      <c r="G103" s="106"/>
      <c r="H103" s="104"/>
      <c r="I103" s="107"/>
      <c r="J103" s="108"/>
    </row>
    <row r="104" spans="1:10" ht="22.5">
      <c r="A104" s="101" t="str">
        <f>Criteria!$A103</f>
        <v>Real-time communication</v>
      </c>
      <c r="B104" s="103">
        <v>101</v>
      </c>
      <c r="C104" s="103" t="str">
        <f>Criteria!B103</f>
        <v>15.5</v>
      </c>
      <c r="D104" s="103" t="str">
        <f>Criteria!C103</f>
        <v>A</v>
      </c>
      <c r="E104" s="104" t="str">
        <f>Criteria!D103</f>
        <v>For each two-way voice communication application, is a visual indicator of oral activity present?</v>
      </c>
      <c r="F104" s="105" t="s">
        <v>2</v>
      </c>
      <c r="G104" s="106"/>
      <c r="H104" s="104"/>
      <c r="I104" s="107"/>
      <c r="J104" s="108"/>
    </row>
    <row r="105" spans="1:10" ht="45">
      <c r="A105" s="101" t="str">
        <f>Criteria!$A104</f>
        <v>Real-time communication</v>
      </c>
      <c r="B105" s="103">
        <v>102</v>
      </c>
      <c r="C105" s="103" t="str">
        <f>Criteria!B104</f>
        <v>15.6</v>
      </c>
      <c r="D105" s="103" t="str">
        <f>Criteria!C104</f>
        <v>A</v>
      </c>
      <c r="E105" s="104" t="str">
        <f>Criteria!D104</f>
        <v>Does each real-time text communication application that can interact with other real-time text communication applications comply with the interoperability rules in force?</v>
      </c>
      <c r="F105" s="105" t="s">
        <v>2</v>
      </c>
      <c r="G105" s="106"/>
      <c r="H105" s="104"/>
      <c r="I105" s="107"/>
      <c r="J105" s="108"/>
    </row>
    <row r="106" spans="1:10" ht="45">
      <c r="A106" s="101" t="str">
        <f>Criteria!$A105</f>
        <v>Real-time communication</v>
      </c>
      <c r="B106" s="103">
        <v>103</v>
      </c>
      <c r="C106" s="103" t="str">
        <f>Criteria!B105</f>
        <v>15.7</v>
      </c>
      <c r="D106" s="103" t="str">
        <f>Criteria!C105</f>
        <v>AA</v>
      </c>
      <c r="E106" s="104" t="str">
        <f>Criteria!D105</f>
        <v>For each application that supports real-time text (RTT) communication, the transmission delay for each input unit is 500ms or less. Is this rule respected?</v>
      </c>
      <c r="F106" s="105" t="s">
        <v>2</v>
      </c>
      <c r="G106" s="106"/>
      <c r="H106" s="104"/>
      <c r="I106" s="107"/>
      <c r="J106" s="108"/>
    </row>
    <row r="107" spans="1:10" ht="22.5">
      <c r="A107" s="101" t="str">
        <f>Criteria!$A106</f>
        <v>Real-time communication</v>
      </c>
      <c r="B107" s="103">
        <v>104</v>
      </c>
      <c r="C107" s="103" t="str">
        <f>Criteria!B106</f>
        <v>15.8</v>
      </c>
      <c r="D107" s="103" t="str">
        <f>Criteria!C106</f>
        <v>A</v>
      </c>
      <c r="E107" s="104" t="str">
        <f>Criteria!D106</f>
        <v>For each telecommunication application, is the identification of the party initiating a call accessible?</v>
      </c>
      <c r="F107" s="105" t="s">
        <v>2</v>
      </c>
      <c r="G107" s="106"/>
      <c r="H107" s="104"/>
      <c r="I107" s="107"/>
      <c r="J107" s="108"/>
    </row>
    <row r="108" spans="1:10" ht="55.35" customHeight="1">
      <c r="A108" s="101" t="str">
        <f>Criteria!$A107</f>
        <v>Real-time communication</v>
      </c>
      <c r="B108" s="103">
        <v>105</v>
      </c>
      <c r="C108" s="103" t="str">
        <f>Criteria!B107</f>
        <v>15.9</v>
      </c>
      <c r="D108" s="103" t="str">
        <f>Criteria!C107</f>
        <v>A</v>
      </c>
      <c r="E108" s="104" t="str">
        <f>Criteria!D107</f>
        <v>For each two-way voice communication application that provides caller identification, is there a way to present this identification for sign language users?</v>
      </c>
      <c r="F108" s="105" t="s">
        <v>2</v>
      </c>
      <c r="G108" s="106"/>
      <c r="H108" s="104"/>
      <c r="I108" s="107"/>
      <c r="J108" s="108"/>
    </row>
    <row r="109" spans="1:10" ht="33.75">
      <c r="A109" s="101" t="str">
        <f>Criteria!$A108</f>
        <v>Real-time communication</v>
      </c>
      <c r="B109" s="103">
        <v>106</v>
      </c>
      <c r="C109" s="103" t="str">
        <f>Criteria!B108</f>
        <v>15.10</v>
      </c>
      <c r="D109" s="103" t="str">
        <f>Criteria!C108</f>
        <v>A</v>
      </c>
      <c r="E109" s="104" t="str">
        <f>Criteria!D108</f>
        <v>For each two-way voice communication application that has voice-based services, are these services usable without the need to listen or speak?</v>
      </c>
      <c r="F109" s="105" t="s">
        <v>2</v>
      </c>
      <c r="G109" s="106"/>
      <c r="H109" s="104"/>
      <c r="I109" s="107"/>
      <c r="J109" s="108"/>
    </row>
    <row r="110" spans="1:10" ht="33.75">
      <c r="A110" s="101" t="str">
        <f>Criteria!$A109</f>
        <v>Real-time communication</v>
      </c>
      <c r="B110" s="103">
        <v>107</v>
      </c>
      <c r="C110" s="103" t="str">
        <f>Criteria!B109</f>
        <v>15.11</v>
      </c>
      <c r="D110" s="103" t="str">
        <f>Criteria!C109</f>
        <v>AA</v>
      </c>
      <c r="E110" s="104" t="str">
        <f>Criteria!D109</f>
        <v>For each two-way voice communication application that has real-time video, is the quality of the video sufficient?</v>
      </c>
      <c r="F110" s="105" t="s">
        <v>2</v>
      </c>
    </row>
  </sheetData>
  <autoFilter ref="A3:M158" xr:uid="{00000000-0009-0000-0000-000017000000}"/>
  <mergeCells count="4">
    <mergeCell ref="A1:D1"/>
    <mergeCell ref="A2:D2"/>
    <mergeCell ref="E1:I1"/>
    <mergeCell ref="E2:I2"/>
  </mergeCells>
  <conditionalFormatting sqref="G4:G109">
    <cfRule type="cellIs" dxfId="26" priority="9" operator="equal">
      <formula>"D"</formula>
    </cfRule>
  </conditionalFormatting>
  <conditionalFormatting sqref="F4">
    <cfRule type="cellIs" dxfId="25" priority="5" operator="equal">
      <formula>"c"</formula>
    </cfRule>
    <cfRule type="cellIs" dxfId="24" priority="6" operator="equal">
      <formula>"nc"</formula>
    </cfRule>
    <cfRule type="cellIs" dxfId="23" priority="7" operator="equal">
      <formula>"na"</formula>
    </cfRule>
    <cfRule type="cellIs" dxfId="22" priority="8" operator="equal">
      <formula>"nt"</formula>
    </cfRule>
  </conditionalFormatting>
  <conditionalFormatting sqref="F5:F110">
    <cfRule type="cellIs" dxfId="21" priority="1" operator="equal">
      <formula>"c"</formula>
    </cfRule>
    <cfRule type="cellIs" dxfId="20" priority="2" operator="equal">
      <formula>"nc"</formula>
    </cfRule>
    <cfRule type="cellIs" dxfId="19" priority="3" operator="equal">
      <formula>"na"</formula>
    </cfRule>
    <cfRule type="cellIs" dxfId="18" priority="4" operator="equal">
      <formula>"nt"</formula>
    </cfRule>
  </conditionalFormatting>
  <pageMargins left="0.7" right="0.7" top="0.75" bottom="0.75" header="0.3" footer="0.3"/>
  <pageSetup paperSize="9" orientation="landscape" horizontalDpi="4294967293" verticalDpi="4294967293"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700-000000000000}">
          <x14:formula1>
            <xm:f>CalculationBase!$AH$7:$AH$10</xm:f>
          </x14:formula1>
          <xm:sqref>F4:F110</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K110"/>
  <sheetViews>
    <sheetView zoomScale="115" zoomScaleNormal="115" workbookViewId="0">
      <selection activeCell="A3" sqref="A3:J3"/>
    </sheetView>
  </sheetViews>
  <sheetFormatPr defaultColWidth="8.5703125" defaultRowHeight="14.25"/>
  <cols>
    <col min="1" max="1" width="14.5703125" style="97" customWidth="1"/>
    <col min="2" max="2" width="5.42578125" style="110" hidden="1" customWidth="1"/>
    <col min="3" max="3" width="5.42578125" style="110" customWidth="1"/>
    <col min="4" max="4" width="4.42578125" style="110" customWidth="1"/>
    <col min="5" max="5" width="38.42578125" style="99" customWidth="1"/>
    <col min="6" max="7" width="5.42578125" style="99" customWidth="1"/>
    <col min="8" max="8" width="70.5703125" style="99" customWidth="1"/>
    <col min="9" max="9" width="36.42578125" style="99" customWidth="1"/>
    <col min="10" max="10" width="30.5703125" style="99" customWidth="1"/>
    <col min="11" max="11" width="8.5703125" style="99"/>
    <col min="12" max="16384" width="8.5703125" style="97"/>
  </cols>
  <sheetData>
    <row r="1" spans="1:11">
      <c r="A1" s="156" t="s">
        <v>289</v>
      </c>
      <c r="B1" s="156"/>
      <c r="C1" s="156"/>
      <c r="D1" s="156"/>
      <c r="E1" s="157" t="str">
        <f ca="1">IF(LOOKUP(J1,Sample!A10:A68,Sample!B10:B68)&lt;&gt;0,LOOKUP(J1,Sample!A10:A68,Sample!B10:B68),"-")</f>
        <v>E19</v>
      </c>
      <c r="F1" s="157"/>
      <c r="G1" s="157"/>
      <c r="H1" s="157"/>
      <c r="I1" s="157"/>
      <c r="J1" s="96" t="str">
        <f ca="1">IFERROR(RIGHT(CELL("nomfichier",$A$2),LEN(CELL("nomfichier",$A$2))-SEARCH("]",CELL("nomfichier",$A$2))), RIGHT(CELL("filename",$A$2),LEN(CELL("filename",$A$2))-SEARCH("]",CELL("filename",$A$2))))</f>
        <v>E19</v>
      </c>
      <c r="K1" s="97"/>
    </row>
    <row r="2" spans="1:11">
      <c r="A2" s="158" t="s">
        <v>290</v>
      </c>
      <c r="B2" s="158"/>
      <c r="C2" s="158"/>
      <c r="D2" s="158"/>
      <c r="E2" s="159" t="str">
        <f ca="1">IF(LOOKUP(J1,Sample!A10:A68,Sample!C10:C68)&lt;&gt;0,LOOKUP(J1,Sample!A10:A68,Sample!C10:C68),"-")</f>
        <v>-</v>
      </c>
      <c r="F2" s="159"/>
      <c r="G2" s="159"/>
      <c r="H2" s="159"/>
      <c r="I2" s="159"/>
      <c r="J2" s="98"/>
    </row>
    <row r="3" spans="1:11" s="102" customFormat="1" ht="33.75">
      <c r="A3" s="100" t="s">
        <v>148</v>
      </c>
      <c r="B3" s="100" t="s">
        <v>291</v>
      </c>
      <c r="C3" s="100" t="s">
        <v>149</v>
      </c>
      <c r="D3" s="100" t="s">
        <v>150</v>
      </c>
      <c r="E3" s="101" t="s">
        <v>151</v>
      </c>
      <c r="F3" s="100" t="s">
        <v>292</v>
      </c>
      <c r="G3" s="100" t="s">
        <v>293</v>
      </c>
      <c r="H3" s="101" t="s">
        <v>294</v>
      </c>
      <c r="I3" s="101" t="s">
        <v>295</v>
      </c>
      <c r="J3" s="101" t="s">
        <v>296</v>
      </c>
    </row>
    <row r="4" spans="1:11" s="99" customFormat="1" ht="22.5">
      <c r="A4" s="101" t="str">
        <f>Criteria!$A3</f>
        <v>Graphic elements</v>
      </c>
      <c r="B4" s="103">
        <v>1</v>
      </c>
      <c r="C4" s="103" t="str">
        <f>Criteria!B3</f>
        <v>1.1</v>
      </c>
      <c r="D4" s="103" t="str">
        <f>Criteria!C3</f>
        <v>A</v>
      </c>
      <c r="E4" s="104" t="str">
        <f>Criteria!D3</f>
        <v>Is every decorative graphic element ignored by assistive technologies?</v>
      </c>
      <c r="F4" s="105" t="s">
        <v>2</v>
      </c>
      <c r="G4" s="106"/>
      <c r="H4" s="104"/>
      <c r="I4" s="107"/>
      <c r="J4" s="111"/>
    </row>
    <row r="5" spans="1:11" s="99" customFormat="1" ht="33.75">
      <c r="A5" s="101" t="str">
        <f>Criteria!$A4</f>
        <v>Graphic elements</v>
      </c>
      <c r="B5" s="103">
        <v>2</v>
      </c>
      <c r="C5" s="103" t="str">
        <f>Criteria!B4</f>
        <v>1.2</v>
      </c>
      <c r="D5" s="103" t="str">
        <f>Criteria!C4</f>
        <v>A</v>
      </c>
      <c r="E5" s="104" t="str">
        <f>Criteria!D4</f>
        <v>Does each graphic element conveying information have an alternative accessible to assistive technologies?</v>
      </c>
      <c r="F5" s="105" t="s">
        <v>2</v>
      </c>
      <c r="G5" s="106"/>
      <c r="H5" s="104"/>
      <c r="I5" s="107"/>
      <c r="J5" s="108"/>
    </row>
    <row r="6" spans="1:11" s="99" customFormat="1" ht="33.75">
      <c r="A6" s="101" t="str">
        <f>Criteria!$A5</f>
        <v>Graphic elements</v>
      </c>
      <c r="B6" s="103">
        <v>3</v>
      </c>
      <c r="C6" s="103" t="str">
        <f>Criteria!B5</f>
        <v>1.3</v>
      </c>
      <c r="D6" s="103" t="str">
        <f>Criteria!C5</f>
        <v>A</v>
      </c>
      <c r="E6" s="104" t="str">
        <f>Criteria!D5</f>
        <v>For each graphic element conveying information, is the alternative accessible to assistive technologies relevant (excluding special cases)?</v>
      </c>
      <c r="F6" s="105" t="s">
        <v>2</v>
      </c>
      <c r="G6" s="106"/>
      <c r="H6" s="104"/>
      <c r="I6" s="107"/>
      <c r="J6" s="108"/>
    </row>
    <row r="7" spans="1:11" ht="45">
      <c r="A7" s="101" t="str">
        <f>Criteria!$A6</f>
        <v>Graphic elements</v>
      </c>
      <c r="B7" s="103">
        <v>4</v>
      </c>
      <c r="C7" s="103" t="str">
        <f>Criteria!B6</f>
        <v>1.4</v>
      </c>
      <c r="D7" s="103" t="str">
        <f>Criteria!C6</f>
        <v>A</v>
      </c>
      <c r="E7" s="104" t="str">
        <f>Criteria!D6</f>
        <v>For each graphic element used as a CAPTCHA or as a test graphic element, does the alternative rendered by assistive technologies make it possible to identify the nature and function of the graphic element?</v>
      </c>
      <c r="F7" s="105" t="s">
        <v>2</v>
      </c>
      <c r="G7" s="106"/>
      <c r="H7" s="104"/>
      <c r="I7" s="107"/>
      <c r="J7" s="108"/>
    </row>
    <row r="8" spans="1:11" ht="22.5">
      <c r="A8" s="101" t="str">
        <f>Criteria!$A7</f>
        <v>Graphic elements</v>
      </c>
      <c r="B8" s="103">
        <v>5</v>
      </c>
      <c r="C8" s="103" t="str">
        <f>Criteria!B7</f>
        <v>1.5</v>
      </c>
      <c r="D8" s="103" t="str">
        <f>Criteria!C7</f>
        <v>A</v>
      </c>
      <c r="E8" s="104" t="str">
        <f>Criteria!D7</f>
        <v>Does each graphic element used as a CAPTCHA have an alternative?</v>
      </c>
      <c r="F8" s="105" t="s">
        <v>2</v>
      </c>
      <c r="G8" s="106"/>
      <c r="H8" s="104"/>
      <c r="I8" s="107"/>
      <c r="J8" s="108"/>
    </row>
    <row r="9" spans="1:11" ht="22.5">
      <c r="A9" s="101" t="str">
        <f>Criteria!$A8</f>
        <v>Graphic elements</v>
      </c>
      <c r="B9" s="103">
        <v>6</v>
      </c>
      <c r="C9" s="103" t="str">
        <f>Criteria!B8</f>
        <v>1.6</v>
      </c>
      <c r="D9" s="103" t="str">
        <f>Criteria!C8</f>
        <v>A</v>
      </c>
      <c r="E9" s="104" t="str">
        <f>Criteria!D8</f>
        <v>Does each graphic element conveying information have, where necessary, a detailed description?</v>
      </c>
      <c r="F9" s="105" t="s">
        <v>2</v>
      </c>
      <c r="G9" s="106"/>
      <c r="H9" s="104"/>
      <c r="I9" s="107"/>
      <c r="J9" s="108"/>
    </row>
    <row r="10" spans="1:11" ht="22.5">
      <c r="A10" s="101" t="str">
        <f>Criteria!$A9</f>
        <v>Graphic elements</v>
      </c>
      <c r="B10" s="103">
        <v>7</v>
      </c>
      <c r="C10" s="103" t="str">
        <f>Criteria!B9</f>
        <v>1.7</v>
      </c>
      <c r="D10" s="103" t="str">
        <f>Criteria!C9</f>
        <v>A</v>
      </c>
      <c r="E10" s="104" t="str">
        <f>Criteria!D9</f>
        <v>For each graphic element conveying information with a detailed description, is this description relevant?</v>
      </c>
      <c r="F10" s="105" t="s">
        <v>2</v>
      </c>
      <c r="G10" s="106"/>
      <c r="H10" s="104"/>
      <c r="I10" s="107"/>
      <c r="J10" s="108"/>
    </row>
    <row r="11" spans="1:11" ht="45">
      <c r="A11" s="101" t="str">
        <f>Criteria!$A10</f>
        <v>Graphic elements</v>
      </c>
      <c r="B11" s="103">
        <v>8</v>
      </c>
      <c r="C11" s="103" t="str">
        <f>Criteria!B10</f>
        <v>1.8</v>
      </c>
      <c r="D11" s="103" t="str">
        <f>Criteria!C10</f>
        <v>AA</v>
      </c>
      <c r="E11" s="104" t="str">
        <f>Criteria!D10</f>
        <v>Each text graphic element conveying information, in the absence of a replacement mechanism, must, if possible, be replaced by styled text. Is this rule respected (excluding special cases)?</v>
      </c>
      <c r="F11" s="105" t="s">
        <v>2</v>
      </c>
      <c r="G11" s="106"/>
      <c r="H11" s="104"/>
      <c r="I11" s="107"/>
      <c r="J11" s="108"/>
    </row>
    <row r="12" spans="1:11" ht="22.5">
      <c r="A12" s="101" t="str">
        <f>Criteria!$A11</f>
        <v>Graphic elements</v>
      </c>
      <c r="B12" s="103">
        <v>9</v>
      </c>
      <c r="C12" s="103" t="str">
        <f>Criteria!B11</f>
        <v>1.9</v>
      </c>
      <c r="D12" s="103" t="str">
        <f>Criteria!C11</f>
        <v>AA</v>
      </c>
      <c r="E12" s="104" t="str">
        <f>Criteria!D11</f>
        <v>Is each graphic element with legend correctly rendered by assistive technologies?</v>
      </c>
      <c r="F12" s="105" t="s">
        <v>2</v>
      </c>
      <c r="G12" s="106"/>
      <c r="H12" s="104"/>
      <c r="I12" s="107"/>
      <c r="J12" s="108"/>
    </row>
    <row r="13" spans="1:11" ht="22.5">
      <c r="A13" s="101" t="str">
        <f>Criteria!$A12</f>
        <v>Colours</v>
      </c>
      <c r="B13" s="103">
        <v>10</v>
      </c>
      <c r="C13" s="103" t="str">
        <f>Criteria!B12</f>
        <v>2.1</v>
      </c>
      <c r="D13" s="103" t="str">
        <f>Criteria!C12</f>
        <v>A</v>
      </c>
      <c r="E13" s="104" t="str">
        <f>Criteria!D12</f>
        <v>On each screen, information must not be provided by colour alone. Is this rule respected?</v>
      </c>
      <c r="F13" s="105" t="s">
        <v>2</v>
      </c>
      <c r="G13" s="106"/>
      <c r="H13" s="104"/>
      <c r="I13" s="107"/>
      <c r="J13" s="108"/>
    </row>
    <row r="14" spans="1:11" ht="33.75">
      <c r="A14" s="101" t="str">
        <f>Criteria!$A13</f>
        <v>Colours</v>
      </c>
      <c r="B14" s="103">
        <v>11</v>
      </c>
      <c r="C14" s="103" t="str">
        <f>Criteria!B13</f>
        <v>2.2</v>
      </c>
      <c r="D14" s="103" t="str">
        <f>Criteria!C13</f>
        <v>AA</v>
      </c>
      <c r="E14" s="104" t="str">
        <f>Criteria!D13</f>
        <v>On each screen, is the contrast between the colour of the text and the colour of its background sufficiently high (excluding special cases)?</v>
      </c>
      <c r="F14" s="105" t="s">
        <v>2</v>
      </c>
      <c r="G14" s="106"/>
      <c r="H14" s="104"/>
      <c r="I14" s="107"/>
      <c r="J14" s="108"/>
    </row>
    <row r="15" spans="1:11" ht="45">
      <c r="A15" s="101" t="str">
        <f>Criteria!$A14</f>
        <v>Colours</v>
      </c>
      <c r="B15" s="103">
        <v>12</v>
      </c>
      <c r="C15" s="103" t="str">
        <f>Criteria!B14</f>
        <v>2.3</v>
      </c>
      <c r="D15" s="103" t="str">
        <f>Criteria!C14</f>
        <v>AA</v>
      </c>
      <c r="E15" s="104" t="str">
        <f>Criteria!D14</f>
        <v>On each screen, are the colours used in the user interface components and the graphic elements conveying information sufficiently contrasted (excluding special cases)?</v>
      </c>
      <c r="F15" s="105" t="s">
        <v>2</v>
      </c>
      <c r="G15" s="106"/>
      <c r="H15" s="104"/>
      <c r="I15" s="107"/>
      <c r="J15" s="108"/>
    </row>
    <row r="16" spans="1:11" ht="33.75">
      <c r="A16" s="101" t="str">
        <f>Criteria!$A15</f>
        <v>Colours</v>
      </c>
      <c r="B16" s="103">
        <v>13</v>
      </c>
      <c r="C16" s="103" t="str">
        <f>Criteria!B15</f>
        <v>2.4</v>
      </c>
      <c r="D16" s="103" t="str">
        <f>Criteria!C15</f>
        <v>AA</v>
      </c>
      <c r="E16" s="104" t="str">
        <f>Criteria!D15</f>
        <v>Is the contrast ratio of each replacement mechanism for displaying a correct contrast ratio sufficiently high?</v>
      </c>
      <c r="F16" s="105" t="s">
        <v>2</v>
      </c>
      <c r="G16" s="106"/>
      <c r="H16" s="104"/>
      <c r="I16" s="107"/>
      <c r="J16" s="108"/>
    </row>
    <row r="17" spans="1:10" ht="33.75">
      <c r="A17" s="101" t="str">
        <f>Criteria!$A16</f>
        <v>Multimedia</v>
      </c>
      <c r="B17" s="103">
        <v>14</v>
      </c>
      <c r="C17" s="103" t="str">
        <f>Criteria!B16</f>
        <v>3.1</v>
      </c>
      <c r="D17" s="103" t="str">
        <f>Criteria!C16</f>
        <v>A</v>
      </c>
      <c r="E17" s="104" t="str">
        <f>Criteria!D16</f>
        <v>Does each pre-recorded audio-only time-based media have, where appropriate, a clearly identifiable adjacent transcript (excluding special cases)?</v>
      </c>
      <c r="F17" s="105" t="s">
        <v>2</v>
      </c>
      <c r="G17" s="106"/>
      <c r="H17" s="104"/>
      <c r="I17" s="107"/>
      <c r="J17" s="108"/>
    </row>
    <row r="18" spans="1:10" ht="33.75">
      <c r="A18" s="101" t="str">
        <f>Criteria!$A17</f>
        <v>Multimedia</v>
      </c>
      <c r="B18" s="103">
        <v>15</v>
      </c>
      <c r="C18" s="103" t="str">
        <f>Criteria!B17</f>
        <v>3.2</v>
      </c>
      <c r="D18" s="103" t="str">
        <f>Criteria!C17</f>
        <v>A</v>
      </c>
      <c r="E18" s="104" t="str">
        <f>Criteria!D17</f>
        <v>For each pre-recorded audio-only time-based media with a transcript, is this transcript relevant (excluding special cases)?</v>
      </c>
      <c r="F18" s="105" t="s">
        <v>2</v>
      </c>
      <c r="G18" s="106"/>
      <c r="H18" s="104"/>
      <c r="I18" s="107"/>
      <c r="J18" s="108"/>
    </row>
    <row r="19" spans="1:10" ht="33.75">
      <c r="A19" s="101" t="str">
        <f>Criteria!$A18</f>
        <v>Multimedia</v>
      </c>
      <c r="B19" s="103">
        <v>16</v>
      </c>
      <c r="C19" s="103" t="str">
        <f>Criteria!B18</f>
        <v>3.3</v>
      </c>
      <c r="D19" s="103" t="str">
        <f>Criteria!C18</f>
        <v>A</v>
      </c>
      <c r="E19" s="104" t="str">
        <f>Criteria!D18</f>
        <v>Does each pre-recorded video-only time-based media have, if necessary, an alternative (excluding special cases)?</v>
      </c>
      <c r="F19" s="105" t="s">
        <v>2</v>
      </c>
      <c r="G19" s="106"/>
      <c r="H19" s="104"/>
      <c r="I19" s="107"/>
      <c r="J19" s="108"/>
    </row>
    <row r="20" spans="1:10" ht="33.75">
      <c r="A20" s="101" t="str">
        <f>Criteria!$A19</f>
        <v>Multimedia</v>
      </c>
      <c r="B20" s="103">
        <v>17</v>
      </c>
      <c r="C20" s="103" t="str">
        <f>Criteria!B19</f>
        <v>3.4</v>
      </c>
      <c r="D20" s="103" t="str">
        <f>Criteria!C19</f>
        <v>A</v>
      </c>
      <c r="E20" s="104" t="str">
        <f>Criteria!D19</f>
        <v>For each pre-recorded video-only time-based media with an alternative, is the alternative relevant (excluding special cases)?</v>
      </c>
      <c r="F20" s="105" t="s">
        <v>2</v>
      </c>
      <c r="G20" s="106"/>
      <c r="H20" s="104"/>
      <c r="I20" s="107"/>
      <c r="J20" s="108"/>
    </row>
    <row r="21" spans="1:10" ht="33.75">
      <c r="A21" s="101" t="str">
        <f>Criteria!$A20</f>
        <v>Multimedia</v>
      </c>
      <c r="B21" s="103">
        <v>18</v>
      </c>
      <c r="C21" s="103" t="str">
        <f>Criteria!B20</f>
        <v>3.5</v>
      </c>
      <c r="D21" s="103" t="str">
        <f>Criteria!C20</f>
        <v>A</v>
      </c>
      <c r="E21" s="104" t="str">
        <f>Criteria!D20</f>
        <v>Does each pre-recorded synchronised time-based media have, if necessary, an alternative (excluding special cases)?</v>
      </c>
      <c r="F21" s="105" t="s">
        <v>2</v>
      </c>
      <c r="G21" s="106"/>
      <c r="H21" s="104"/>
      <c r="I21" s="107"/>
      <c r="J21" s="108"/>
    </row>
    <row r="22" spans="1:10" ht="33.75">
      <c r="A22" s="101" t="str">
        <f>Criteria!$A21</f>
        <v>Multimedia</v>
      </c>
      <c r="B22" s="103">
        <v>19</v>
      </c>
      <c r="C22" s="103" t="str">
        <f>Criteria!B21</f>
        <v>3.6</v>
      </c>
      <c r="D22" s="103" t="str">
        <f>Criteria!C21</f>
        <v>A</v>
      </c>
      <c r="E22" s="104" t="str">
        <f>Criteria!D21</f>
        <v>For each pre-recorded synchronised time-based media with an alternative, is the alternative relevant (excluding special cases)?</v>
      </c>
      <c r="F22" s="105" t="s">
        <v>2</v>
      </c>
      <c r="G22" s="106"/>
      <c r="H22" s="104"/>
      <c r="I22" s="107"/>
      <c r="J22" s="108"/>
    </row>
    <row r="23" spans="1:10" ht="33.75">
      <c r="A23" s="101" t="str">
        <f>Criteria!$A22</f>
        <v>Multimedia</v>
      </c>
      <c r="B23" s="103">
        <v>20</v>
      </c>
      <c r="C23" s="103" t="str">
        <f>Criteria!B22</f>
        <v>3.7</v>
      </c>
      <c r="D23" s="103" t="str">
        <f>Criteria!C22</f>
        <v>A</v>
      </c>
      <c r="E23" s="104" t="str">
        <f>Criteria!D22</f>
        <v>Does each pre-recorded synchronised time-based media have, where appropriate, synchronised captions (excluding special cases)?</v>
      </c>
      <c r="F23" s="105" t="s">
        <v>2</v>
      </c>
      <c r="G23" s="106"/>
      <c r="H23" s="104"/>
      <c r="I23" s="107"/>
      <c r="J23" s="108"/>
    </row>
    <row r="24" spans="1:10" ht="33.75">
      <c r="A24" s="101" t="str">
        <f>Criteria!$A23</f>
        <v>Multimedia</v>
      </c>
      <c r="B24" s="103">
        <v>21</v>
      </c>
      <c r="C24" s="103" t="str">
        <f>Criteria!B23</f>
        <v>3.8</v>
      </c>
      <c r="D24" s="103" t="str">
        <f>Criteria!C23</f>
        <v>A</v>
      </c>
      <c r="E24" s="104" t="str">
        <f>Criteria!D23</f>
        <v>For each pre-recorded synchronised time-based media with synchronised captions, are these relevant?</v>
      </c>
      <c r="F24" s="105" t="s">
        <v>2</v>
      </c>
      <c r="G24" s="106"/>
      <c r="H24" s="104"/>
      <c r="I24" s="107"/>
      <c r="J24" s="108"/>
    </row>
    <row r="25" spans="1:10" ht="45">
      <c r="A25" s="101" t="str">
        <f>Criteria!$A24</f>
        <v>Multimedia</v>
      </c>
      <c r="B25" s="103">
        <v>22</v>
      </c>
      <c r="C25" s="103" t="str">
        <f>Criteria!B24</f>
        <v>3.9</v>
      </c>
      <c r="D25" s="103" t="str">
        <f>Criteria!C24</f>
        <v>AA</v>
      </c>
      <c r="E25" s="104" t="str">
        <f>Criteria!D24</f>
        <v>Does each pre-recorded time-based media (video only or synchronised) have, where appropriate, a synchronised audio description (excluding special cases)?</v>
      </c>
      <c r="F25" s="105" t="s">
        <v>2</v>
      </c>
      <c r="G25" s="106"/>
      <c r="H25" s="104"/>
      <c r="I25" s="107"/>
      <c r="J25" s="108"/>
    </row>
    <row r="26" spans="1:10" ht="33.75">
      <c r="A26" s="101" t="str">
        <f>Criteria!$A25</f>
        <v>Multimedia</v>
      </c>
      <c r="B26" s="103">
        <v>23</v>
      </c>
      <c r="C26" s="103" t="str">
        <f>Criteria!B25</f>
        <v>3.10</v>
      </c>
      <c r="D26" s="103" t="str">
        <f>Criteria!C25</f>
        <v>AA</v>
      </c>
      <c r="E26" s="104" t="str">
        <f>Criteria!D25</f>
        <v>For each pre-recorded video-only or synchronised time-based media with a synchronised audio description, is the description relevant?</v>
      </c>
      <c r="F26" s="105" t="s">
        <v>2</v>
      </c>
      <c r="G26" s="106"/>
      <c r="H26" s="104"/>
      <c r="I26" s="107"/>
      <c r="J26" s="108"/>
    </row>
    <row r="27" spans="1:10" ht="33.75">
      <c r="A27" s="101" t="str">
        <f>Criteria!$A26</f>
        <v>Multimedia</v>
      </c>
      <c r="B27" s="103">
        <v>24</v>
      </c>
      <c r="C27" s="103" t="str">
        <f>Criteria!B26</f>
        <v>3.11</v>
      </c>
      <c r="D27" s="103" t="str">
        <f>Criteria!C26</f>
        <v>A</v>
      </c>
      <c r="E27" s="104" t="str">
        <f>Criteria!D26</f>
        <v>For each pre-recorded time-based media, does the adjacent text content clearly identify the time-based media (excluding special cases)?</v>
      </c>
      <c r="F27" s="105" t="s">
        <v>2</v>
      </c>
      <c r="G27" s="106"/>
      <c r="H27" s="104"/>
      <c r="I27" s="107"/>
      <c r="J27" s="108"/>
    </row>
    <row r="28" spans="1:10" ht="22.5">
      <c r="A28" s="101" t="str">
        <f>Criteria!$A27</f>
        <v>Multimedia</v>
      </c>
      <c r="B28" s="103">
        <v>25</v>
      </c>
      <c r="C28" s="103" t="str">
        <f>Criteria!B27</f>
        <v>3.12</v>
      </c>
      <c r="D28" s="103" t="str">
        <f>Criteria!C27</f>
        <v>A</v>
      </c>
      <c r="E28" s="104" t="str">
        <f>Criteria!D27</f>
        <v>Is each automatically triggered sound sequence controllable by the user?</v>
      </c>
      <c r="F28" s="105" t="s">
        <v>2</v>
      </c>
      <c r="G28" s="106"/>
      <c r="H28" s="104"/>
      <c r="I28" s="107"/>
      <c r="J28" s="108"/>
    </row>
    <row r="29" spans="1:10" ht="22.5">
      <c r="A29" s="101" t="str">
        <f>Criteria!$A28</f>
        <v>Multimedia</v>
      </c>
      <c r="B29" s="103">
        <v>26</v>
      </c>
      <c r="C29" s="103" t="str">
        <f>Criteria!B28</f>
        <v>3.13</v>
      </c>
      <c r="D29" s="103" t="str">
        <f>Criteria!C28</f>
        <v>A</v>
      </c>
      <c r="E29" s="104" t="str">
        <f>Criteria!D28</f>
        <v>Does each time-based media have, where necessary, the viewing control features?</v>
      </c>
      <c r="F29" s="105" t="s">
        <v>2</v>
      </c>
      <c r="G29" s="106"/>
      <c r="H29" s="104"/>
      <c r="I29" s="107"/>
      <c r="J29" s="108"/>
    </row>
    <row r="30" spans="1:10" ht="33.75">
      <c r="A30" s="101" t="str">
        <f>Criteria!$A29</f>
        <v>Multimedia</v>
      </c>
      <c r="B30" s="103">
        <v>27</v>
      </c>
      <c r="C30" s="103" t="str">
        <f>Criteria!B29</f>
        <v>3.14</v>
      </c>
      <c r="D30" s="103" t="str">
        <f>Criteria!C29</f>
        <v>AA</v>
      </c>
      <c r="E30" s="104" t="str">
        <f>Criteria!D29</f>
        <v>For each time-based media, are alternative control features presented at the same level as other primary control features?</v>
      </c>
      <c r="F30" s="105" t="s">
        <v>2</v>
      </c>
      <c r="G30" s="106"/>
      <c r="H30" s="104"/>
      <c r="I30" s="107"/>
      <c r="J30" s="108"/>
    </row>
    <row r="31" spans="1:10" ht="45">
      <c r="A31" s="101" t="str">
        <f>Criteria!$A30</f>
        <v>Multimedia</v>
      </c>
      <c r="B31" s="103">
        <v>28</v>
      </c>
      <c r="C31" s="103" t="str">
        <f>Criteria!B30</f>
        <v>3.15</v>
      </c>
      <c r="D31" s="103" t="str">
        <f>Criteria!C30</f>
        <v>AA</v>
      </c>
      <c r="E31" s="104" t="str">
        <f>Criteria!D30</f>
        <v>For each feature that transmits, converts or records pre-recorded synchronised time-based media that has a captions track, at the end of the process, are the captions correctly preserved?</v>
      </c>
      <c r="F31" s="105" t="s">
        <v>2</v>
      </c>
      <c r="G31" s="106"/>
      <c r="H31" s="104"/>
      <c r="I31" s="107"/>
      <c r="J31" s="108"/>
    </row>
    <row r="32" spans="1:10" ht="56.25">
      <c r="A32" s="101" t="str">
        <f>Criteria!$A31</f>
        <v>Multimedia</v>
      </c>
      <c r="B32" s="103">
        <v>29</v>
      </c>
      <c r="C32" s="103" t="str">
        <f>Criteria!B31</f>
        <v>3.16</v>
      </c>
      <c r="D32" s="103" t="str">
        <f>Criteria!C31</f>
        <v>AA</v>
      </c>
      <c r="E32" s="104" t="str">
        <f>Criteria!D31</f>
        <v>For each feature that transmits, converts or records a time-based media pre-recorded with a synchronised audio description, at the end of the process, is the audio description correctly preserved?</v>
      </c>
      <c r="F32" s="105" t="s">
        <v>2</v>
      </c>
      <c r="G32" s="106"/>
      <c r="H32" s="104"/>
      <c r="I32" s="107"/>
      <c r="J32" s="108"/>
    </row>
    <row r="33" spans="1:10" ht="33.75">
      <c r="A33" s="101" t="str">
        <f>Criteria!$A32</f>
        <v>Multimedia</v>
      </c>
      <c r="B33" s="103">
        <v>30</v>
      </c>
      <c r="C33" s="103" t="str">
        <f>Criteria!B32</f>
        <v>3.17</v>
      </c>
      <c r="D33" s="103" t="str">
        <f>Criteria!C32</f>
        <v>AA</v>
      </c>
      <c r="E33" s="104" t="str">
        <f>Criteria!D32</f>
        <v>For each pre-recorded time-based media, is the presentation of captions controllable by the user (excluding special cases)?</v>
      </c>
      <c r="F33" s="105" t="s">
        <v>2</v>
      </c>
      <c r="G33" s="106"/>
      <c r="H33" s="104"/>
      <c r="I33" s="107"/>
      <c r="J33" s="108"/>
    </row>
    <row r="34" spans="1:10" ht="33.75">
      <c r="A34" s="101" t="str">
        <f>Criteria!$A33</f>
        <v>Multimedia</v>
      </c>
      <c r="B34" s="103">
        <v>31</v>
      </c>
      <c r="C34" s="103" t="str">
        <f>Criteria!B33</f>
        <v>3.18</v>
      </c>
      <c r="D34" s="103" t="str">
        <f>Criteria!C33</f>
        <v>AA</v>
      </c>
      <c r="E34" s="104" t="str">
        <f>Criteria!D33</f>
        <v>For each pre-recorded synchronised time-based media that has synchronised subtitles, can these be, if necessary, vocalised (excluding special cases)?</v>
      </c>
      <c r="F34" s="105" t="s">
        <v>2</v>
      </c>
      <c r="G34" s="106"/>
      <c r="H34" s="104"/>
      <c r="I34" s="107"/>
      <c r="J34" s="108"/>
    </row>
    <row r="35" spans="1:10">
      <c r="A35" s="101" t="str">
        <f>Criteria!$A34</f>
        <v>Tables</v>
      </c>
      <c r="B35" s="103">
        <v>32</v>
      </c>
      <c r="C35" s="103" t="str">
        <f>Criteria!B34</f>
        <v>4.1</v>
      </c>
      <c r="D35" s="103" t="str">
        <f>Criteria!C34</f>
        <v>A</v>
      </c>
      <c r="E35" s="104" t="str">
        <f>Criteria!D34</f>
        <v>Does each complex data table have a summary?</v>
      </c>
      <c r="F35" s="105" t="s">
        <v>2</v>
      </c>
      <c r="G35" s="106"/>
      <c r="H35" s="104"/>
      <c r="I35" s="107"/>
      <c r="J35" s="108"/>
    </row>
    <row r="36" spans="1:10" ht="22.5">
      <c r="A36" s="101" t="str">
        <f>Criteria!$A35</f>
        <v>Tables</v>
      </c>
      <c r="B36" s="103">
        <v>33</v>
      </c>
      <c r="C36" s="103" t="str">
        <f>Criteria!B35</f>
        <v>4.2</v>
      </c>
      <c r="D36" s="103" t="str">
        <f>Criteria!C35</f>
        <v>A</v>
      </c>
      <c r="E36" s="104" t="str">
        <f>Criteria!D35</f>
        <v>For each complex data table with a summary, is the summary relevant?</v>
      </c>
      <c r="F36" s="105" t="s">
        <v>2</v>
      </c>
      <c r="G36" s="106"/>
      <c r="H36" s="104"/>
      <c r="I36" s="107"/>
      <c r="J36" s="108"/>
    </row>
    <row r="37" spans="1:10">
      <c r="A37" s="101" t="str">
        <f>Criteria!$A36</f>
        <v>Tables</v>
      </c>
      <c r="B37" s="103">
        <v>34</v>
      </c>
      <c r="C37" s="103" t="str">
        <f>Criteria!B36</f>
        <v>4.3</v>
      </c>
      <c r="D37" s="103" t="str">
        <f>Criteria!C36</f>
        <v>A</v>
      </c>
      <c r="E37" s="104" t="str">
        <f>Criteria!D36</f>
        <v>Does each data table have a title?</v>
      </c>
      <c r="F37" s="105" t="s">
        <v>2</v>
      </c>
      <c r="G37" s="106"/>
      <c r="H37" s="104"/>
      <c r="I37" s="107"/>
      <c r="J37" s="108"/>
    </row>
    <row r="38" spans="1:10">
      <c r="A38" s="101" t="str">
        <f>Criteria!$A37</f>
        <v>Tables</v>
      </c>
      <c r="B38" s="103">
        <v>35</v>
      </c>
      <c r="C38" s="103" t="str">
        <f>Criteria!B37</f>
        <v>4.4</v>
      </c>
      <c r="D38" s="103" t="str">
        <f>Criteria!C37</f>
        <v>A</v>
      </c>
      <c r="E38" s="104" t="str">
        <f>Criteria!D37</f>
        <v>For each data table with a title, is the title relevant?</v>
      </c>
      <c r="F38" s="105" t="s">
        <v>2</v>
      </c>
      <c r="G38" s="106"/>
      <c r="H38" s="104"/>
      <c r="I38" s="107"/>
      <c r="J38" s="108"/>
    </row>
    <row r="39" spans="1:10" ht="22.5">
      <c r="A39" s="101" t="str">
        <f>Criteria!$A38</f>
        <v>Tables</v>
      </c>
      <c r="B39" s="103">
        <v>36</v>
      </c>
      <c r="C39" s="103" t="str">
        <f>Criteria!B38</f>
        <v>4.5</v>
      </c>
      <c r="D39" s="103" t="str">
        <f>Criteria!C38</f>
        <v>A</v>
      </c>
      <c r="E39" s="104" t="str">
        <f>Criteria!D38</f>
        <v>For each data table, are the row and column headings correctly linked to the data cells?</v>
      </c>
      <c r="F39" s="105" t="s">
        <v>2</v>
      </c>
      <c r="G39" s="106"/>
      <c r="H39" s="104"/>
      <c r="I39" s="107"/>
      <c r="J39" s="108"/>
    </row>
    <row r="40" spans="1:10" ht="33.75">
      <c r="A40" s="101" t="str">
        <f>Criteria!$A39</f>
        <v>Interactive components</v>
      </c>
      <c r="B40" s="103">
        <v>37</v>
      </c>
      <c r="C40" s="103" t="str">
        <f>Criteria!B39</f>
        <v>5.1</v>
      </c>
      <c r="D40" s="103" t="str">
        <f>Criteria!C39</f>
        <v>A</v>
      </c>
      <c r="E40" s="104" t="str">
        <f>Criteria!D39</f>
        <v>Is each user interface component, if necessary, compatible with assistive technologies (excluding special cases)?</v>
      </c>
      <c r="F40" s="105" t="s">
        <v>2</v>
      </c>
      <c r="G40" s="106"/>
      <c r="H40" s="104"/>
      <c r="I40" s="107"/>
      <c r="J40" s="108"/>
    </row>
    <row r="41" spans="1:10" ht="56.25" customHeight="1">
      <c r="A41" s="101" t="str">
        <f>Criteria!$A40</f>
        <v>Interactive components</v>
      </c>
      <c r="B41" s="103">
        <v>38</v>
      </c>
      <c r="C41" s="103" t="str">
        <f>Criteria!B40</f>
        <v>5.2</v>
      </c>
      <c r="D41" s="103" t="str">
        <f>Criteria!C40</f>
        <v>A</v>
      </c>
      <c r="E41" s="104" t="str">
        <f>Criteria!D40</f>
        <v>Is every user interface component accessible and operable by keyboard and any pointing device (excluding special cases)?</v>
      </c>
      <c r="F41" s="105" t="s">
        <v>2</v>
      </c>
      <c r="G41" s="106"/>
      <c r="H41" s="104"/>
      <c r="I41" s="107"/>
      <c r="J41" s="108"/>
    </row>
    <row r="42" spans="1:10" ht="22.5">
      <c r="A42" s="101" t="str">
        <f>Criteria!$A41</f>
        <v>Interactive components</v>
      </c>
      <c r="B42" s="103">
        <v>39</v>
      </c>
      <c r="C42" s="103" t="str">
        <f>Criteria!B41</f>
        <v>5.3</v>
      </c>
      <c r="D42" s="103" t="str">
        <f>Criteria!C41</f>
        <v>A</v>
      </c>
      <c r="E42" s="104" t="str">
        <f>Criteria!D41</f>
        <v>Does each context change meet one of these conditions?</v>
      </c>
      <c r="F42" s="105" t="s">
        <v>2</v>
      </c>
      <c r="G42" s="106"/>
      <c r="H42" s="104"/>
      <c r="I42" s="107"/>
      <c r="J42" s="108"/>
    </row>
    <row r="43" spans="1:10" ht="22.5">
      <c r="A43" s="101" t="str">
        <f>Criteria!$A42</f>
        <v>Interactive components</v>
      </c>
      <c r="B43" s="103">
        <v>40</v>
      </c>
      <c r="C43" s="103" t="str">
        <f>Criteria!B42</f>
        <v>5.4</v>
      </c>
      <c r="D43" s="103" t="str">
        <f>Criteria!C42</f>
        <v>AA</v>
      </c>
      <c r="E43" s="104" t="str">
        <f>Criteria!D42</f>
        <v>On each screen, are the status messages correctly rendered by assistive technologies?</v>
      </c>
      <c r="F43" s="105" t="s">
        <v>2</v>
      </c>
      <c r="G43" s="106"/>
      <c r="H43" s="104"/>
      <c r="I43" s="109"/>
      <c r="J43" s="108"/>
    </row>
    <row r="44" spans="1:10" ht="22.5">
      <c r="A44" s="101" t="str">
        <f>Criteria!$A43</f>
        <v>Interactive components</v>
      </c>
      <c r="B44" s="103">
        <v>41</v>
      </c>
      <c r="C44" s="103" t="str">
        <f>Criteria!B43</f>
        <v>5.5</v>
      </c>
      <c r="D44" s="103" t="str">
        <f>Criteria!C43</f>
        <v>A</v>
      </c>
      <c r="E44" s="104" t="str">
        <f>Criteria!D43</f>
        <v>Is each state of a toggle control presented to the user perceptible?</v>
      </c>
      <c r="F44" s="105" t="s">
        <v>2</v>
      </c>
      <c r="G44" s="106"/>
      <c r="H44" s="104"/>
      <c r="I44" s="107"/>
      <c r="J44" s="108"/>
    </row>
    <row r="45" spans="1:10" ht="22.5">
      <c r="A45" s="101" t="str">
        <f>Criteria!$A44</f>
        <v>Mandatory elements</v>
      </c>
      <c r="B45" s="103">
        <v>42</v>
      </c>
      <c r="C45" s="103" t="str">
        <f>Criteria!B44</f>
        <v>6.1</v>
      </c>
      <c r="D45" s="103" t="str">
        <f>Criteria!C44</f>
        <v>A</v>
      </c>
      <c r="E45" s="104" t="str">
        <f>Criteria!D44</f>
        <v>On each screen, are texts rendered by assistive technologies in the main language of the screen?</v>
      </c>
      <c r="F45" s="105" t="s">
        <v>2</v>
      </c>
      <c r="G45" s="106"/>
      <c r="H45" s="104"/>
      <c r="I45" s="107"/>
      <c r="J45" s="108"/>
    </row>
    <row r="46" spans="1:10" ht="33.75">
      <c r="A46" s="101" t="str">
        <f>Criteria!$A45</f>
        <v>Mandatory elements</v>
      </c>
      <c r="B46" s="103">
        <v>43</v>
      </c>
      <c r="C46" s="103" t="str">
        <f>Criteria!B45</f>
        <v>6.2</v>
      </c>
      <c r="D46" s="103" t="str">
        <f>Criteria!C45</f>
        <v>A</v>
      </c>
      <c r="E46" s="104" t="str">
        <f>Criteria!D45</f>
        <v>On each screen, interface elements must not be used only for layout purposes. Is this rule respected?</v>
      </c>
      <c r="F46" s="105" t="s">
        <v>2</v>
      </c>
      <c r="G46" s="106"/>
      <c r="H46" s="104"/>
      <c r="I46" s="107"/>
      <c r="J46" s="108"/>
    </row>
    <row r="47" spans="1:10" ht="22.5">
      <c r="A47" s="101" t="str">
        <f>Criteria!$A46</f>
        <v>Information structure</v>
      </c>
      <c r="B47" s="103">
        <v>44</v>
      </c>
      <c r="C47" s="103" t="str">
        <f>Criteria!B46</f>
        <v>7.1</v>
      </c>
      <c r="D47" s="103" t="str">
        <f>Criteria!C46</f>
        <v>A</v>
      </c>
      <c r="E47" s="104" t="str">
        <f>Criteria!D46</f>
        <v>On each screen, is the information structured by the appropriate use of headings?</v>
      </c>
      <c r="F47" s="105" t="s">
        <v>2</v>
      </c>
      <c r="G47" s="106"/>
      <c r="H47" s="104"/>
      <c r="I47" s="107"/>
      <c r="J47" s="108"/>
    </row>
    <row r="48" spans="1:10" ht="22.5">
      <c r="A48" s="101" t="str">
        <f>Criteria!$A47</f>
        <v>Information structure</v>
      </c>
      <c r="B48" s="103">
        <v>45</v>
      </c>
      <c r="C48" s="103" t="str">
        <f>Criteria!B47</f>
        <v>7.2</v>
      </c>
      <c r="D48" s="103" t="str">
        <f>Criteria!C47</f>
        <v>A</v>
      </c>
      <c r="E48" s="104" t="str">
        <f>Criteria!D47</f>
        <v>On each screen, is each list correctly structured?</v>
      </c>
      <c r="F48" s="105" t="s">
        <v>2</v>
      </c>
      <c r="G48" s="106"/>
      <c r="H48" s="104"/>
      <c r="I48" s="107"/>
      <c r="J48" s="108"/>
    </row>
    <row r="49" spans="1:10" ht="55.35" customHeight="1">
      <c r="A49" s="101" t="str">
        <f>Criteria!$A48</f>
        <v>Presentation</v>
      </c>
      <c r="B49" s="103">
        <v>46</v>
      </c>
      <c r="C49" s="103" t="str">
        <f>Criteria!B48</f>
        <v>8.1</v>
      </c>
      <c r="D49" s="103" t="str">
        <f>Criteria!C48</f>
        <v>A</v>
      </c>
      <c r="E49" s="104" t="str">
        <f>Criteria!D48</f>
        <v>On each screen, is the visible content carrying information accessible to assistive technologies?</v>
      </c>
      <c r="F49" s="105" t="s">
        <v>2</v>
      </c>
      <c r="G49" s="106"/>
      <c r="H49" s="104"/>
      <c r="I49" s="107"/>
      <c r="J49" s="108"/>
    </row>
    <row r="50" spans="1:10" ht="55.35" customHeight="1">
      <c r="A50" s="101" t="str">
        <f>Criteria!$A49</f>
        <v>Presentation</v>
      </c>
      <c r="B50" s="103">
        <v>47</v>
      </c>
      <c r="C50" s="103" t="str">
        <f>Criteria!B49</f>
        <v>8.2</v>
      </c>
      <c r="D50" s="103" t="str">
        <f>Criteria!C49</f>
        <v>AA</v>
      </c>
      <c r="E50" s="104" t="str">
        <f>Criteria!D49</f>
        <v>On each screen, can the user increase the font size by at least 200% (excluding special cases)?</v>
      </c>
      <c r="F50" s="105" t="s">
        <v>2</v>
      </c>
      <c r="G50" s="106"/>
      <c r="H50" s="104"/>
      <c r="I50" s="107"/>
      <c r="J50" s="108"/>
    </row>
    <row r="51" spans="1:10" ht="55.35" customHeight="1">
      <c r="A51" s="101" t="str">
        <f>Criteria!$A50</f>
        <v>Presentation</v>
      </c>
      <c r="B51" s="103">
        <v>48</v>
      </c>
      <c r="C51" s="103" t="str">
        <f>Criteria!B50</f>
        <v>8.3</v>
      </c>
      <c r="D51" s="103" t="str">
        <f>Criteria!C50</f>
        <v>A</v>
      </c>
      <c r="E51" s="104" t="str">
        <f>Criteria!D50</f>
        <v>On each screen, does each component in a text environment whose nature is not obvious have a contrast ratio greater than or equal to 3:1 in relation to the surrounding text?</v>
      </c>
      <c r="F51" s="105" t="s">
        <v>2</v>
      </c>
      <c r="G51" s="106"/>
      <c r="H51" s="104"/>
      <c r="I51" s="107"/>
      <c r="J51" s="108"/>
    </row>
    <row r="52" spans="1:10" ht="45">
      <c r="A52" s="101" t="str">
        <f>Criteria!$A51</f>
        <v>Presentation</v>
      </c>
      <c r="B52" s="103">
        <v>49</v>
      </c>
      <c r="C52" s="103" t="str">
        <f>Criteria!B51</f>
        <v>8.4</v>
      </c>
      <c r="D52" s="103" t="str">
        <f>Criteria!C51</f>
        <v>A</v>
      </c>
      <c r="E52" s="104" t="str">
        <f>Criteria!D51</f>
        <v>On each screen, for each component in a text environment whose nature is not obvious, is there an indication other than colour to indicate when focused and hovered with the mouse?</v>
      </c>
      <c r="F52" s="105" t="s">
        <v>2</v>
      </c>
      <c r="G52" s="106"/>
      <c r="H52" s="104"/>
      <c r="I52" s="107"/>
      <c r="J52" s="108"/>
    </row>
    <row r="53" spans="1:10" ht="55.35" customHeight="1">
      <c r="A53" s="101" t="str">
        <f>Criteria!$A52</f>
        <v>Presentation</v>
      </c>
      <c r="B53" s="103">
        <v>50</v>
      </c>
      <c r="C53" s="103" t="str">
        <f>Criteria!B52</f>
        <v>8.5</v>
      </c>
      <c r="D53" s="103" t="str">
        <f>Criteria!C52</f>
        <v>A</v>
      </c>
      <c r="E53" s="104" t="str">
        <f>Criteria!D52</f>
        <v>On each screen, for each element receiving the focus, is the focus visible?</v>
      </c>
      <c r="F53" s="105" t="s">
        <v>2</v>
      </c>
      <c r="G53" s="106"/>
      <c r="H53" s="104"/>
      <c r="I53" s="107"/>
      <c r="J53" s="108"/>
    </row>
    <row r="54" spans="1:10" ht="55.35" customHeight="1">
      <c r="A54" s="101" t="str">
        <f>Criteria!$A53</f>
        <v>Presentation</v>
      </c>
      <c r="B54" s="103">
        <v>51</v>
      </c>
      <c r="C54" s="103" t="str">
        <f>Criteria!B53</f>
        <v>8.6</v>
      </c>
      <c r="D54" s="103" t="str">
        <f>Criteria!C53</f>
        <v>A</v>
      </c>
      <c r="E54" s="104" t="str">
        <f>Criteria!D53</f>
        <v>On each screen, information must not be conveyed solely by shape, size or location. Is this rule respected?</v>
      </c>
      <c r="F54" s="105" t="s">
        <v>2</v>
      </c>
      <c r="G54" s="106"/>
      <c r="H54" s="104"/>
      <c r="I54" s="107"/>
      <c r="J54" s="108"/>
    </row>
    <row r="55" spans="1:10" ht="55.35" customHeight="1">
      <c r="A55" s="101" t="str">
        <f>Criteria!$A54</f>
        <v>Presentation</v>
      </c>
      <c r="B55" s="103">
        <v>52</v>
      </c>
      <c r="C55" s="103" t="str">
        <f>Criteria!B54</f>
        <v>8.7</v>
      </c>
      <c r="D55" s="103" t="str">
        <f>Criteria!C54</f>
        <v>AA</v>
      </c>
      <c r="E55" s="104" t="str">
        <f>Criteria!D54</f>
        <v>On each screen, is the additional content that appears when the focus is set or when a user interface component is hovered over controllable by the user (excluding special cases)?</v>
      </c>
      <c r="F55" s="105" t="s">
        <v>2</v>
      </c>
      <c r="G55" s="106"/>
      <c r="H55" s="104"/>
      <c r="I55" s="107"/>
      <c r="J55" s="108"/>
    </row>
    <row r="56" spans="1:10" ht="55.35" customHeight="1">
      <c r="A56" s="101" t="str">
        <f>Criteria!$A55</f>
        <v>Forms</v>
      </c>
      <c r="B56" s="103">
        <v>53</v>
      </c>
      <c r="C56" s="103" t="str">
        <f>Criteria!B55</f>
        <v>9.1</v>
      </c>
      <c r="D56" s="103" t="str">
        <f>Criteria!C55</f>
        <v>A</v>
      </c>
      <c r="E56" s="104" t="str">
        <f>Criteria!D55</f>
        <v>Does each form field have a visible label?</v>
      </c>
      <c r="F56" s="105" t="s">
        <v>2</v>
      </c>
      <c r="G56" s="106"/>
      <c r="H56" s="104"/>
      <c r="I56" s="107"/>
      <c r="J56" s="108"/>
    </row>
    <row r="57" spans="1:10" ht="55.35" customHeight="1">
      <c r="A57" s="101" t="str">
        <f>Criteria!$A56</f>
        <v>Forms</v>
      </c>
      <c r="B57" s="103">
        <v>54</v>
      </c>
      <c r="C57" s="103" t="str">
        <f>Criteria!B56</f>
        <v>9.2</v>
      </c>
      <c r="D57" s="103" t="str">
        <f>Criteria!C56</f>
        <v>A</v>
      </c>
      <c r="E57" s="104" t="str">
        <f>Criteria!D56</f>
        <v>Does each form field have a label that is accessible to assistive technologies?</v>
      </c>
      <c r="F57" s="105" t="s">
        <v>2</v>
      </c>
      <c r="G57" s="106"/>
      <c r="H57" s="104"/>
      <c r="I57" s="107"/>
      <c r="J57" s="108"/>
    </row>
    <row r="58" spans="1:10">
      <c r="A58" s="101" t="str">
        <f>Criteria!$A57</f>
        <v>Forms</v>
      </c>
      <c r="B58" s="103">
        <v>55</v>
      </c>
      <c r="C58" s="103" t="str">
        <f>Criteria!B57</f>
        <v>9.3</v>
      </c>
      <c r="D58" s="103" t="str">
        <f>Criteria!C57</f>
        <v>A</v>
      </c>
      <c r="E58" s="104" t="str">
        <f>Criteria!D57</f>
        <v>Is each label associated with a form field relevant?</v>
      </c>
      <c r="F58" s="105" t="s">
        <v>2</v>
      </c>
      <c r="G58" s="106"/>
      <c r="H58" s="104"/>
      <c r="I58" s="107"/>
      <c r="J58" s="108"/>
    </row>
    <row r="59" spans="1:10" ht="22.5">
      <c r="A59" s="101" t="str">
        <f>Criteria!$A58</f>
        <v>Forms</v>
      </c>
      <c r="B59" s="103">
        <v>56</v>
      </c>
      <c r="C59" s="103" t="str">
        <f>Criteria!B58</f>
        <v>9.4</v>
      </c>
      <c r="D59" s="103" t="str">
        <f>Criteria!C58</f>
        <v>A</v>
      </c>
      <c r="E59" s="104" t="str">
        <f>Criteria!D58</f>
        <v>Are each field label and its associated field located next to each other?</v>
      </c>
      <c r="F59" s="105" t="s">
        <v>2</v>
      </c>
      <c r="G59" s="106"/>
      <c r="H59" s="104"/>
      <c r="I59" s="107"/>
      <c r="J59" s="108"/>
    </row>
    <row r="60" spans="1:10" ht="55.35" customHeight="1">
      <c r="A60" s="101" t="str">
        <f>Criteria!$A59</f>
        <v>Forms</v>
      </c>
      <c r="B60" s="103">
        <v>57</v>
      </c>
      <c r="C60" s="103" t="str">
        <f>Criteria!B59</f>
        <v>9.5</v>
      </c>
      <c r="D60" s="103" t="str">
        <f>Criteria!C59</f>
        <v>A</v>
      </c>
      <c r="E60" s="104" t="str">
        <f>Criteria!D59</f>
        <v>In each form, is the label of each button relevant?</v>
      </c>
      <c r="F60" s="105" t="s">
        <v>2</v>
      </c>
      <c r="G60" s="106"/>
      <c r="H60" s="104"/>
      <c r="I60" s="107"/>
      <c r="J60" s="108"/>
    </row>
    <row r="61" spans="1:10" ht="55.35" customHeight="1">
      <c r="A61" s="101" t="str">
        <f>Criteria!$A60</f>
        <v>Forms</v>
      </c>
      <c r="B61" s="103">
        <v>58</v>
      </c>
      <c r="C61" s="103" t="str">
        <f>Criteria!B60</f>
        <v>9.6</v>
      </c>
      <c r="D61" s="103" t="str">
        <f>Criteria!C60</f>
        <v>A</v>
      </c>
      <c r="E61" s="104" t="str">
        <f>Criteria!D60</f>
        <v>In each form, are the related form controls identified, if necessary?</v>
      </c>
      <c r="F61" s="105" t="s">
        <v>2</v>
      </c>
      <c r="G61" s="106"/>
      <c r="H61" s="104"/>
      <c r="I61" s="107"/>
      <c r="J61" s="108"/>
    </row>
    <row r="62" spans="1:10" ht="22.5">
      <c r="A62" s="101" t="str">
        <f>Criteria!$A61</f>
        <v>Forms</v>
      </c>
      <c r="B62" s="103">
        <v>59</v>
      </c>
      <c r="C62" s="103" t="str">
        <f>Criteria!B61</f>
        <v>9.7</v>
      </c>
      <c r="D62" s="103" t="str">
        <f>Criteria!C61</f>
        <v>A</v>
      </c>
      <c r="E62" s="104" t="str">
        <f>Criteria!D61</f>
        <v>Are the mandatory form fields correctly identified (excluding special cases)?</v>
      </c>
      <c r="F62" s="105" t="s">
        <v>2</v>
      </c>
      <c r="G62" s="106"/>
      <c r="H62" s="104"/>
      <c r="I62" s="107"/>
      <c r="J62" s="108"/>
    </row>
    <row r="63" spans="1:10" ht="22.5">
      <c r="A63" s="101" t="str">
        <f>Criteria!$A62</f>
        <v>Forms</v>
      </c>
      <c r="B63" s="103">
        <v>60</v>
      </c>
      <c r="C63" s="103" t="str">
        <f>Criteria!B62</f>
        <v>9.8</v>
      </c>
      <c r="D63" s="103" t="str">
        <f>Criteria!C62</f>
        <v>A</v>
      </c>
      <c r="E63" s="104" t="str">
        <f>Criteria!D62</f>
        <v>For each mandatory form field, is the expected data type and/or format available?</v>
      </c>
      <c r="F63" s="105" t="s">
        <v>2</v>
      </c>
      <c r="G63" s="106"/>
      <c r="H63" s="104"/>
      <c r="I63" s="107"/>
      <c r="J63" s="108"/>
    </row>
    <row r="64" spans="1:10">
      <c r="A64" s="101" t="str">
        <f>Criteria!$A63</f>
        <v>Forms</v>
      </c>
      <c r="B64" s="103">
        <v>61</v>
      </c>
      <c r="C64" s="103" t="str">
        <f>Criteria!B63</f>
        <v>9.9</v>
      </c>
      <c r="D64" s="103" t="str">
        <f>Criteria!C63</f>
        <v>A</v>
      </c>
      <c r="E64" s="104" t="str">
        <f>Criteria!D63</f>
        <v>In each form, are input errors accessible?</v>
      </c>
      <c r="F64" s="105" t="s">
        <v>2</v>
      </c>
      <c r="G64" s="106"/>
      <c r="H64" s="104"/>
      <c r="I64" s="107"/>
      <c r="J64" s="108"/>
    </row>
    <row r="65" spans="1:10" ht="33.75">
      <c r="A65" s="101" t="str">
        <f>Criteria!$A64</f>
        <v>Forms</v>
      </c>
      <c r="B65" s="103">
        <v>62</v>
      </c>
      <c r="C65" s="103" t="str">
        <f>Criteria!B64</f>
        <v>9.10</v>
      </c>
      <c r="D65" s="103" t="str">
        <f>Criteria!C64</f>
        <v>AA</v>
      </c>
      <c r="E65" s="104" t="str">
        <f>Criteria!D64</f>
        <v>In each form, is the error management accompanied, if necessary, by suggestions of expected data types, formats or values?</v>
      </c>
      <c r="F65" s="105" t="s">
        <v>2</v>
      </c>
      <c r="G65" s="106"/>
      <c r="H65" s="104"/>
      <c r="I65" s="107"/>
      <c r="J65" s="108"/>
    </row>
    <row r="66" spans="1:10" ht="55.35" customHeight="1">
      <c r="A66" s="101" t="str">
        <f>Criteria!$A65</f>
        <v>Forms</v>
      </c>
      <c r="B66" s="103">
        <v>63</v>
      </c>
      <c r="C66" s="103" t="str">
        <f>Criteria!B65</f>
        <v>9.11</v>
      </c>
      <c r="D66" s="103" t="str">
        <f>Criteria!C65</f>
        <v>AA</v>
      </c>
      <c r="E66" s="104" t="str">
        <f>Criteria!D65</f>
        <v>For each form that modifies or deletes data, or transmits answers to a test or examination, or whose validation has financial or legal consequences, can the data entered be modified, updated or rendered by the user?</v>
      </c>
      <c r="F66" s="105" t="s">
        <v>2</v>
      </c>
      <c r="G66" s="106"/>
      <c r="H66" s="104"/>
      <c r="I66" s="107"/>
      <c r="J66" s="108"/>
    </row>
    <row r="67" spans="1:10" ht="55.35" customHeight="1">
      <c r="A67" s="101" t="str">
        <f>Criteria!$A66</f>
        <v>Forms</v>
      </c>
      <c r="B67" s="103">
        <v>64</v>
      </c>
      <c r="C67" s="103" t="str">
        <f>Criteria!B66</f>
        <v>9.12</v>
      </c>
      <c r="D67" s="103" t="str">
        <f>Criteria!C66</f>
        <v>AA</v>
      </c>
      <c r="E67" s="104" t="str">
        <f>Criteria!D66</f>
        <v>For each field that expects personal user data, is input facilitated?</v>
      </c>
      <c r="F67" s="105" t="s">
        <v>2</v>
      </c>
      <c r="G67" s="106"/>
      <c r="H67" s="104"/>
      <c r="I67" s="107"/>
      <c r="J67" s="108"/>
    </row>
    <row r="68" spans="1:10" ht="55.35" customHeight="1">
      <c r="A68" s="101" t="str">
        <f>Criteria!$A67</f>
        <v>Navigation</v>
      </c>
      <c r="B68" s="103">
        <v>65</v>
      </c>
      <c r="C68" s="103" t="str">
        <f>Criteria!B67</f>
        <v>10.1</v>
      </c>
      <c r="D68" s="103" t="str">
        <f>Criteria!C67</f>
        <v>A</v>
      </c>
      <c r="E68" s="104" t="str">
        <f>Criteria!D67</f>
        <v>On each screen, is the navigation sequence consistent?</v>
      </c>
      <c r="F68" s="105" t="s">
        <v>2</v>
      </c>
      <c r="G68" s="106"/>
      <c r="H68" s="104"/>
      <c r="I68" s="107"/>
      <c r="J68" s="108"/>
    </row>
    <row r="69" spans="1:10" ht="22.5">
      <c r="A69" s="101" t="str">
        <f>Criteria!$A68</f>
        <v>Navigation</v>
      </c>
      <c r="B69" s="103">
        <v>66</v>
      </c>
      <c r="C69" s="103" t="str">
        <f>Criteria!B68</f>
        <v>10.2</v>
      </c>
      <c r="D69" s="103" t="str">
        <f>Criteria!C68</f>
        <v>A</v>
      </c>
      <c r="E69" s="104" t="str">
        <f>Criteria!D68</f>
        <v>On each screen, is the reading sequence by assistive technologies consistent?</v>
      </c>
      <c r="F69" s="105" t="s">
        <v>2</v>
      </c>
      <c r="G69" s="106"/>
      <c r="H69" s="104"/>
      <c r="I69" s="107"/>
      <c r="J69" s="108"/>
    </row>
    <row r="70" spans="1:10" ht="76.5" customHeight="1">
      <c r="A70" s="101" t="str">
        <f>Criteria!$A69</f>
        <v>Navigation</v>
      </c>
      <c r="B70" s="103">
        <v>67</v>
      </c>
      <c r="C70" s="103" t="str">
        <f>Criteria!B69</f>
        <v>10.3</v>
      </c>
      <c r="D70" s="103" t="str">
        <f>Criteria!C69</f>
        <v>A</v>
      </c>
      <c r="E70" s="104" t="str">
        <f>Criteria!D69</f>
        <v>On each screen, the navigation must not contain any keyboard traps. Is this rule respected?</v>
      </c>
      <c r="F70" s="105" t="s">
        <v>2</v>
      </c>
      <c r="G70" s="106"/>
      <c r="H70" s="104"/>
      <c r="I70" s="107"/>
      <c r="J70" s="108"/>
    </row>
    <row r="71" spans="1:10" ht="33.75">
      <c r="A71" s="101" t="str">
        <f>Criteria!$A70</f>
        <v>Navigation</v>
      </c>
      <c r="B71" s="103">
        <v>68</v>
      </c>
      <c r="C71" s="103" t="str">
        <f>Criteria!B70</f>
        <v>10.4</v>
      </c>
      <c r="D71" s="103" t="str">
        <f>Criteria!C70</f>
        <v>A</v>
      </c>
      <c r="E71" s="104" t="str">
        <f>Criteria!D70</f>
        <v>On each screen, are keyboard shortcuts using only one key (upper or lower case letter, punctuation, number or symbol) controllable by the user?</v>
      </c>
      <c r="F71" s="105" t="s">
        <v>2</v>
      </c>
      <c r="G71" s="106"/>
      <c r="H71" s="104"/>
      <c r="I71" s="107"/>
      <c r="J71" s="108"/>
    </row>
    <row r="72" spans="1:10" ht="33.75">
      <c r="A72" s="101" t="str">
        <f>Criteria!$A71</f>
        <v>Consultation</v>
      </c>
      <c r="B72" s="103">
        <v>69</v>
      </c>
      <c r="C72" s="103" t="str">
        <f>Criteria!B71</f>
        <v>11.1</v>
      </c>
      <c r="D72" s="103" t="str">
        <f>Criteria!C71</f>
        <v>A</v>
      </c>
      <c r="E72" s="104" t="str">
        <f>Criteria!D71</f>
        <v>For each screen, does the user have control over each time limit modifying content (excluding special cases)?</v>
      </c>
      <c r="F72" s="105" t="s">
        <v>2</v>
      </c>
      <c r="G72" s="106"/>
      <c r="H72" s="104"/>
      <c r="I72" s="107"/>
      <c r="J72" s="108"/>
    </row>
    <row r="73" spans="1:10" ht="55.35" customHeight="1">
      <c r="A73" s="101" t="str">
        <f>Criteria!$A72</f>
        <v>Consultation</v>
      </c>
      <c r="B73" s="103">
        <v>70</v>
      </c>
      <c r="C73" s="103" t="str">
        <f>Criteria!B72</f>
        <v>11.2</v>
      </c>
      <c r="D73" s="103" t="str">
        <f>Criteria!C72</f>
        <v>A</v>
      </c>
      <c r="E73" s="104" t="str">
        <f>Criteria!D72</f>
        <v>For each screen, can each process limiting the time of a session be stopped or deleted (excluding special cases)?</v>
      </c>
      <c r="F73" s="105" t="s">
        <v>2</v>
      </c>
      <c r="G73" s="106"/>
      <c r="H73" s="104"/>
      <c r="I73" s="107"/>
      <c r="J73" s="108"/>
    </row>
    <row r="74" spans="1:10" ht="55.35" customHeight="1">
      <c r="A74" s="101" t="str">
        <f>Criteria!$A73</f>
        <v>Consultation</v>
      </c>
      <c r="B74" s="103">
        <v>71</v>
      </c>
      <c r="C74" s="103" t="str">
        <f>Criteria!B73</f>
        <v>11.3</v>
      </c>
      <c r="D74" s="103" t="str">
        <f>Criteria!C73</f>
        <v>A</v>
      </c>
      <c r="E74" s="104" t="str">
        <f>Criteria!D73</f>
        <v>On each screen, does each office document available for download have, if necessary, an accessible version (excluding special cases)?</v>
      </c>
      <c r="F74" s="105" t="s">
        <v>2</v>
      </c>
      <c r="G74" s="106"/>
      <c r="H74" s="104"/>
      <c r="I74" s="107"/>
      <c r="J74" s="108"/>
    </row>
    <row r="75" spans="1:10" ht="55.35" customHeight="1">
      <c r="A75" s="101" t="str">
        <f>Criteria!$A74</f>
        <v>Consultation</v>
      </c>
      <c r="B75" s="103">
        <v>72</v>
      </c>
      <c r="C75" s="103" t="str">
        <f>Criteria!B74</f>
        <v>11.4</v>
      </c>
      <c r="D75" s="103" t="str">
        <f>Criteria!C74</f>
        <v>A</v>
      </c>
      <c r="E75" s="104" t="str">
        <f>Criteria!D74</f>
        <v>For each office document with an accessible version, does this version offer the same information (excluding special cases)?</v>
      </c>
      <c r="F75" s="105" t="s">
        <v>2</v>
      </c>
      <c r="G75" s="106"/>
      <c r="H75" s="104"/>
      <c r="I75" s="107"/>
      <c r="J75" s="108"/>
    </row>
    <row r="76" spans="1:10" ht="55.35" customHeight="1">
      <c r="A76" s="101" t="str">
        <f>Criteria!$A75</f>
        <v>Consultation</v>
      </c>
      <c r="B76" s="103">
        <v>73</v>
      </c>
      <c r="C76" s="103" t="str">
        <f>Criteria!B75</f>
        <v>11.5</v>
      </c>
      <c r="D76" s="103" t="str">
        <f>Criteria!C75</f>
        <v>A</v>
      </c>
      <c r="E76" s="104" t="str">
        <f>Criteria!D75</f>
        <v>On each screen, does each cryptic content (ASCII art, emoticon, cryptic syntax) have an alternative?</v>
      </c>
      <c r="F76" s="105" t="s">
        <v>2</v>
      </c>
      <c r="G76" s="106"/>
      <c r="H76" s="104"/>
      <c r="I76" s="107"/>
      <c r="J76" s="108"/>
    </row>
    <row r="77" spans="1:10" ht="33.75">
      <c r="A77" s="101" t="str">
        <f>Criteria!$A76</f>
        <v>Consultation</v>
      </c>
      <c r="B77" s="103">
        <v>74</v>
      </c>
      <c r="C77" s="103" t="str">
        <f>Criteria!B76</f>
        <v>11.6</v>
      </c>
      <c r="D77" s="103" t="str">
        <f>Criteria!C76</f>
        <v>A</v>
      </c>
      <c r="E77" s="104" t="str">
        <f>Criteria!D76</f>
        <v>On each screen, for each cryptic content (ASCII art, emoticon, cryptic syntax) having an alternative, is this alternative relevant?</v>
      </c>
      <c r="F77" s="105" t="s">
        <v>2</v>
      </c>
      <c r="G77" s="106"/>
      <c r="H77" s="104"/>
      <c r="I77" s="107"/>
      <c r="J77" s="108"/>
    </row>
    <row r="78" spans="1:10" ht="22.5">
      <c r="A78" s="101" t="str">
        <f>Criteria!$A77</f>
        <v>Consultation</v>
      </c>
      <c r="B78" s="103">
        <v>75</v>
      </c>
      <c r="C78" s="103" t="str">
        <f>Criteria!B77</f>
        <v>11.7</v>
      </c>
      <c r="D78" s="103" t="str">
        <f>Criteria!C77</f>
        <v>A</v>
      </c>
      <c r="E78" s="104" t="str">
        <f>Criteria!D77</f>
        <v>On each screen, are sudden change in brightness or blinking effects used correctly?</v>
      </c>
      <c r="F78" s="105" t="s">
        <v>2</v>
      </c>
      <c r="G78" s="106"/>
      <c r="H78" s="104"/>
      <c r="I78" s="107"/>
      <c r="J78" s="108"/>
    </row>
    <row r="79" spans="1:10" ht="55.35" customHeight="1">
      <c r="A79" s="101" t="str">
        <f>Criteria!$A78</f>
        <v>Consultation</v>
      </c>
      <c r="B79" s="103">
        <v>76</v>
      </c>
      <c r="C79" s="103" t="str">
        <f>Criteria!B78</f>
        <v>11.8</v>
      </c>
      <c r="D79" s="103" t="str">
        <f>Criteria!C78</f>
        <v>A</v>
      </c>
      <c r="E79" s="104" t="str">
        <f>Criteria!D78</f>
        <v>On each screen, is each moving or blinking content controllable by the user?</v>
      </c>
      <c r="F79" s="105" t="s">
        <v>2</v>
      </c>
      <c r="G79" s="106"/>
      <c r="H79" s="104"/>
      <c r="I79" s="107"/>
      <c r="J79" s="108"/>
    </row>
    <row r="80" spans="1:10" ht="55.35" customHeight="1">
      <c r="A80" s="101" t="str">
        <f>Criteria!$A79</f>
        <v>Consultation</v>
      </c>
      <c r="B80" s="103">
        <v>77</v>
      </c>
      <c r="C80" s="103" t="str">
        <f>Criteria!B79</f>
        <v>11.9</v>
      </c>
      <c r="D80" s="103" t="str">
        <f>Criteria!C79</f>
        <v>AA</v>
      </c>
      <c r="E80" s="104" t="str">
        <f>Criteria!D79</f>
        <v>On each screen, is the content offered viewable regardless of screen orientation (portrait or landscape) (excluding special cases)?</v>
      </c>
      <c r="F80" s="105" t="s">
        <v>2</v>
      </c>
      <c r="G80" s="106"/>
      <c r="H80" s="104"/>
      <c r="I80" s="107"/>
      <c r="J80" s="108"/>
    </row>
    <row r="81" spans="1:10" ht="55.35" customHeight="1">
      <c r="A81" s="101" t="str">
        <f>Criteria!$A80</f>
        <v>Consultation</v>
      </c>
      <c r="B81" s="103">
        <v>78</v>
      </c>
      <c r="C81" s="103" t="str">
        <f>Criteria!B80</f>
        <v>11.10</v>
      </c>
      <c r="D81" s="103" t="str">
        <f>Criteria!C80</f>
        <v>A</v>
      </c>
      <c r="E81" s="104" t="str">
        <f>Criteria!D80</f>
        <v>On each screen, are the features that can be activated using a complex gesture able to be activated using a simple gesture (excluding special cases)?</v>
      </c>
      <c r="F81" s="105" t="s">
        <v>2</v>
      </c>
      <c r="G81" s="106"/>
      <c r="H81" s="104"/>
      <c r="I81" s="107"/>
      <c r="J81" s="108"/>
    </row>
    <row r="82" spans="1:10" ht="55.35" customHeight="1">
      <c r="A82" s="101" t="str">
        <f>Criteria!$A81</f>
        <v>Consultation</v>
      </c>
      <c r="B82" s="103">
        <v>79</v>
      </c>
      <c r="C82" s="103" t="str">
        <f>Criteria!B81</f>
        <v>11.11</v>
      </c>
      <c r="D82" s="103" t="str">
        <f>Criteria!C81</f>
        <v>A</v>
      </c>
      <c r="E82" s="104" t="str">
        <f>Criteria!D81</f>
        <v>On each screen, are the features that can be activated by performing simultaneous actions activated by means of a single action? Is this rule respected (excluding special cases)?</v>
      </c>
      <c r="F82" s="105" t="s">
        <v>2</v>
      </c>
      <c r="G82" s="106"/>
      <c r="H82" s="104"/>
      <c r="I82" s="107"/>
      <c r="J82" s="108"/>
    </row>
    <row r="83" spans="1:10" ht="55.35" customHeight="1">
      <c r="A83" s="101" t="str">
        <f>Criteria!$A82</f>
        <v>Consultation</v>
      </c>
      <c r="B83" s="103">
        <v>80</v>
      </c>
      <c r="C83" s="103" t="str">
        <f>Criteria!B82</f>
        <v>11.12</v>
      </c>
      <c r="D83" s="103" t="str">
        <f>Criteria!C82</f>
        <v>A</v>
      </c>
      <c r="E83" s="104" t="str">
        <f>Criteria!D82</f>
        <v>On each screen, can actions triggered by a pointing device on a single point on the screen be cancelled (excluding special cases)?</v>
      </c>
      <c r="F83" s="105" t="s">
        <v>2</v>
      </c>
      <c r="G83" s="106"/>
      <c r="H83" s="104"/>
      <c r="I83" s="107"/>
      <c r="J83" s="108"/>
    </row>
    <row r="84" spans="1:10" ht="55.35" customHeight="1">
      <c r="A84" s="101" t="str">
        <f>Criteria!$A83</f>
        <v>Consultation</v>
      </c>
      <c r="B84" s="103">
        <v>81</v>
      </c>
      <c r="C84" s="103" t="str">
        <f>Criteria!B83</f>
        <v>11.13</v>
      </c>
      <c r="D84" s="103" t="str">
        <f>Criteria!C83</f>
        <v>A</v>
      </c>
      <c r="E84" s="104" t="str">
        <f>Criteria!D83</f>
        <v>On each screen, can the features involving movement from or to the device be satisfied in an alternative way (excluding special cases)?</v>
      </c>
      <c r="F84" s="105" t="s">
        <v>2</v>
      </c>
      <c r="G84" s="106"/>
      <c r="H84" s="104"/>
      <c r="I84" s="107"/>
      <c r="J84" s="108"/>
    </row>
    <row r="85" spans="1:10" ht="55.35" customHeight="1">
      <c r="A85" s="101" t="str">
        <f>Criteria!$A84</f>
        <v>Consultation</v>
      </c>
      <c r="B85" s="103">
        <v>82</v>
      </c>
      <c r="C85" s="103" t="str">
        <f>Criteria!B84</f>
        <v>11.14</v>
      </c>
      <c r="D85" s="103" t="str">
        <f>Criteria!C84</f>
        <v>AA</v>
      </c>
      <c r="E85" s="104" t="str">
        <f>Criteria!D84</f>
        <v>For each document conversion feature, is the accessibility information available in the source document retained in the destination document (excluding special cases)?</v>
      </c>
      <c r="F85" s="105" t="s">
        <v>2</v>
      </c>
      <c r="G85" s="106"/>
      <c r="H85" s="104"/>
      <c r="I85" s="107"/>
      <c r="J85" s="108"/>
    </row>
    <row r="86" spans="1:10" ht="55.35" customHeight="1">
      <c r="A86" s="101" t="str">
        <f>Criteria!$A85</f>
        <v>Consultation</v>
      </c>
      <c r="B86" s="103">
        <v>83</v>
      </c>
      <c r="C86" s="103" t="str">
        <f>Criteria!B85</f>
        <v>11.15</v>
      </c>
      <c r="D86" s="103" t="str">
        <f>Criteria!C85</f>
        <v>A</v>
      </c>
      <c r="E86" s="104" t="str">
        <f>Criteria!D85</f>
        <v>Is an alternative method available for each identification or control functionality of the application that relies on the use of biological characteristics of the user?</v>
      </c>
      <c r="F86" s="105" t="s">
        <v>2</v>
      </c>
      <c r="G86" s="106"/>
      <c r="H86" s="104"/>
      <c r="I86" s="107"/>
      <c r="J86" s="108"/>
    </row>
    <row r="87" spans="1:10" ht="55.35" customHeight="1">
      <c r="A87" s="101" t="str">
        <f>Criteria!$A86</f>
        <v>Consultation</v>
      </c>
      <c r="B87" s="103">
        <v>84</v>
      </c>
      <c r="C87" s="103" t="str">
        <f>Criteria!B86</f>
        <v>11.16</v>
      </c>
      <c r="D87" s="103" t="str">
        <f>Criteria!C86</f>
        <v>A</v>
      </c>
      <c r="E87" s="104" t="str">
        <f>Criteria!D86</f>
        <v>For each application that incorporates key repeat functionality, is the repeat adjustable (excluding special cases)?</v>
      </c>
      <c r="F87" s="105" t="s">
        <v>2</v>
      </c>
      <c r="G87" s="106"/>
      <c r="H87" s="104"/>
      <c r="I87" s="107"/>
      <c r="J87" s="108"/>
    </row>
    <row r="88" spans="1:10" ht="55.35" customHeight="1">
      <c r="A88" s="101" t="str">
        <f>Criteria!$A87</f>
        <v>Documentation and accessibility features</v>
      </c>
      <c r="B88" s="103">
        <v>85</v>
      </c>
      <c r="C88" s="103" t="str">
        <f>Criteria!B87</f>
        <v>12.1</v>
      </c>
      <c r="D88" s="103" t="str">
        <f>Criteria!C87</f>
        <v>AA</v>
      </c>
      <c r="E88" s="104" t="str">
        <f>Criteria!D87</f>
        <v>Does the application documentation describe the accessibility features of the application and their use?</v>
      </c>
      <c r="F88" s="105" t="s">
        <v>2</v>
      </c>
      <c r="G88" s="106"/>
      <c r="H88" s="104"/>
      <c r="I88" s="107"/>
      <c r="J88" s="108"/>
    </row>
    <row r="89" spans="1:10" ht="55.35" customHeight="1">
      <c r="A89" s="101" t="str">
        <f>Criteria!$A88</f>
        <v>Documentation and accessibility features</v>
      </c>
      <c r="B89" s="103">
        <v>86</v>
      </c>
      <c r="C89" s="103" t="str">
        <f>Criteria!B88</f>
        <v>12.2</v>
      </c>
      <c r="D89" s="103" t="str">
        <f>Criteria!C88</f>
        <v>A</v>
      </c>
      <c r="E89" s="104" t="str">
        <f>Criteria!D88</f>
        <v>For each accessibility feature described in the documentation, the entire path that enables it to be activated meets the accessibility needs of the users who require it. Is this rule respected (excluding special cases)?</v>
      </c>
      <c r="F89" s="105" t="s">
        <v>2</v>
      </c>
      <c r="G89" s="106"/>
      <c r="H89" s="104"/>
      <c r="I89" s="107"/>
      <c r="J89" s="108"/>
    </row>
    <row r="90" spans="1:10" ht="55.35" customHeight="1">
      <c r="A90" s="101" t="str">
        <f>Criteria!$A89</f>
        <v>Documentation and accessibility features</v>
      </c>
      <c r="B90" s="103">
        <v>87</v>
      </c>
      <c r="C90" s="103" t="str">
        <f>Criteria!B89</f>
        <v>12.3</v>
      </c>
      <c r="D90" s="103" t="str">
        <f>Criteria!C89</f>
        <v>A</v>
      </c>
      <c r="E90" s="104" t="str">
        <f>Criteria!D89</f>
        <v>The application does not interfere with the accessibility features of the platform. Is this rule respected?</v>
      </c>
      <c r="F90" s="105" t="s">
        <v>2</v>
      </c>
      <c r="G90" s="106"/>
      <c r="H90" s="104"/>
      <c r="I90" s="107"/>
      <c r="J90" s="108"/>
    </row>
    <row r="91" spans="1:10" ht="55.35" customHeight="1">
      <c r="A91" s="101" t="str">
        <f>Criteria!$A90</f>
        <v>Documentation and accessibility features</v>
      </c>
      <c r="B91" s="103">
        <v>88</v>
      </c>
      <c r="C91" s="103" t="str">
        <f>Criteria!B90</f>
        <v>12.4</v>
      </c>
      <c r="D91" s="103" t="str">
        <f>Criteria!C90</f>
        <v>A</v>
      </c>
      <c r="E91" s="104" t="str">
        <f>Criteria!D90</f>
        <v>Is the application documentation accessible?</v>
      </c>
      <c r="F91" s="105" t="s">
        <v>2</v>
      </c>
      <c r="G91" s="106"/>
      <c r="H91" s="104"/>
      <c r="I91" s="107"/>
      <c r="J91" s="108"/>
    </row>
    <row r="92" spans="1:10" ht="55.35" customHeight="1">
      <c r="A92" s="101" t="str">
        <f>Criteria!$A91</f>
        <v>Editing tools</v>
      </c>
      <c r="B92" s="103">
        <v>89</v>
      </c>
      <c r="C92" s="103" t="str">
        <f>Criteria!B91</f>
        <v>13.1</v>
      </c>
      <c r="D92" s="103" t="str">
        <f>Criteria!C91</f>
        <v>A</v>
      </c>
      <c r="E92" s="104" t="str">
        <f>Criteria!D91</f>
        <v>Can the editing tool be used to define the accessibility information required to create compliant content?</v>
      </c>
      <c r="F92" s="105" t="s">
        <v>2</v>
      </c>
      <c r="G92" s="106"/>
      <c r="H92" s="104"/>
      <c r="I92" s="107"/>
      <c r="J92" s="108"/>
    </row>
    <row r="93" spans="1:10" ht="22.5">
      <c r="A93" s="101" t="str">
        <f>Criteria!$A92</f>
        <v>Editing tools</v>
      </c>
      <c r="B93" s="103">
        <v>90</v>
      </c>
      <c r="C93" s="103" t="str">
        <f>Criteria!B92</f>
        <v>13.2</v>
      </c>
      <c r="D93" s="103" t="str">
        <f>Criteria!C92</f>
        <v>A</v>
      </c>
      <c r="E93" s="104" t="str">
        <f>Criteria!D92</f>
        <v>Does the editing tool provide help with creating accessible content?</v>
      </c>
      <c r="F93" s="105" t="s">
        <v>2</v>
      </c>
      <c r="G93" s="106"/>
      <c r="H93" s="104"/>
      <c r="I93" s="107"/>
      <c r="J93" s="108"/>
    </row>
    <row r="94" spans="1:10" ht="55.35" customHeight="1">
      <c r="A94" s="101" t="str">
        <f>Criteria!$A93</f>
        <v>Editing tools</v>
      </c>
      <c r="B94" s="103">
        <v>91</v>
      </c>
      <c r="C94" s="103" t="str">
        <f>Criteria!B93</f>
        <v>13.3</v>
      </c>
      <c r="D94" s="103" t="str">
        <f>Criteria!C93</f>
        <v>A</v>
      </c>
      <c r="E94" s="104" t="str">
        <f>Criteria!D93</f>
        <v>Is the content generated by each content transformation accessible (excluding special cases)?</v>
      </c>
      <c r="F94" s="105" t="s">
        <v>2</v>
      </c>
      <c r="G94" s="106"/>
      <c r="H94" s="104"/>
      <c r="I94" s="107"/>
      <c r="J94" s="108"/>
    </row>
    <row r="95" spans="1:10" ht="55.35" customHeight="1">
      <c r="A95" s="101" t="str">
        <f>Criteria!$A94</f>
        <v>Editing tools</v>
      </c>
      <c r="B95" s="103">
        <v>92</v>
      </c>
      <c r="C95" s="103" t="str">
        <f>Criteria!B94</f>
        <v>13.4</v>
      </c>
      <c r="D95" s="103" t="str">
        <f>Criteria!C94</f>
        <v>AA</v>
      </c>
      <c r="E95" s="104" t="str">
        <f>Criteria!D94</f>
        <v>For each accessibility error identified by an automatic or semi-automatic accessibility test, does the editing tool provide suggestions for repair?</v>
      </c>
      <c r="F95" s="105" t="s">
        <v>2</v>
      </c>
      <c r="G95" s="106"/>
      <c r="H95" s="104"/>
      <c r="I95" s="107"/>
      <c r="J95" s="108"/>
    </row>
    <row r="96" spans="1:10" ht="55.35" customHeight="1">
      <c r="A96" s="101" t="str">
        <f>Criteria!$A95</f>
        <v>Editing tools</v>
      </c>
      <c r="B96" s="103">
        <v>93</v>
      </c>
      <c r="C96" s="103" t="str">
        <f>Criteria!B95</f>
        <v>13.5</v>
      </c>
      <c r="D96" s="103" t="str">
        <f>Criteria!C95</f>
        <v>A</v>
      </c>
      <c r="E96" s="104" t="str">
        <f>Criteria!D95</f>
        <v>For each set of templates, at least one template meets the requirements of the RAWeb. Is this rule respected?</v>
      </c>
      <c r="F96" s="105" t="s">
        <v>2</v>
      </c>
      <c r="G96" s="106"/>
      <c r="H96" s="104"/>
      <c r="I96" s="107"/>
      <c r="J96" s="108"/>
    </row>
    <row r="97" spans="1:10" ht="22.5">
      <c r="A97" s="101" t="str">
        <f>Criteria!$A96</f>
        <v>Editing tools</v>
      </c>
      <c r="B97" s="103">
        <v>94</v>
      </c>
      <c r="C97" s="103" t="str">
        <f>Criteria!B96</f>
        <v>13.6</v>
      </c>
      <c r="D97" s="103" t="str">
        <f>Criteria!C96</f>
        <v>A</v>
      </c>
      <c r="E97" s="104" t="str">
        <f>Criteria!D96</f>
        <v>Is each template that enables the RAWeb requirements to be met clearly identifiable?</v>
      </c>
      <c r="F97" s="105" t="s">
        <v>2</v>
      </c>
      <c r="G97" s="106"/>
      <c r="H97" s="104"/>
      <c r="I97" s="107"/>
      <c r="J97" s="108"/>
    </row>
    <row r="98" spans="1:10" ht="33.75">
      <c r="A98" s="101" t="str">
        <f>Criteria!$A97</f>
        <v>Support services</v>
      </c>
      <c r="B98" s="103">
        <v>95</v>
      </c>
      <c r="C98" s="103" t="str">
        <f>Criteria!B97</f>
        <v>14.1</v>
      </c>
      <c r="D98" s="103" t="str">
        <f>Criteria!C97</f>
        <v>AA</v>
      </c>
      <c r="E98" s="104" t="str">
        <f>Criteria!D97</f>
        <v>Does each support service provide information relating to the accessibility features of the application described in the documentation?</v>
      </c>
      <c r="F98" s="105" t="s">
        <v>2</v>
      </c>
      <c r="G98" s="106"/>
      <c r="H98" s="104"/>
      <c r="I98" s="107"/>
      <c r="J98" s="108"/>
    </row>
    <row r="99" spans="1:10" ht="33.75">
      <c r="A99" s="101" t="str">
        <f>Criteria!$A98</f>
        <v>Support services</v>
      </c>
      <c r="B99" s="103">
        <v>96</v>
      </c>
      <c r="C99" s="103" t="str">
        <f>Criteria!B98</f>
        <v>14.2</v>
      </c>
      <c r="D99" s="103" t="str">
        <f>Criteria!C98</f>
        <v>A</v>
      </c>
      <c r="E99" s="104" t="str">
        <f>Criteria!D98</f>
        <v>The support service meets the communication needs of people with disabilities directly or through a relay service. Is this rule respected?</v>
      </c>
      <c r="F99" s="105" t="s">
        <v>2</v>
      </c>
      <c r="G99" s="106"/>
      <c r="H99" s="104"/>
      <c r="I99" s="107"/>
      <c r="J99" s="108"/>
    </row>
    <row r="100" spans="1:10" ht="45">
      <c r="A100" s="101" t="str">
        <f>Criteria!$A99</f>
        <v>Real-time communication</v>
      </c>
      <c r="B100" s="103">
        <v>97</v>
      </c>
      <c r="C100" s="103" t="str">
        <f>Criteria!B99</f>
        <v>15.1</v>
      </c>
      <c r="D100" s="103" t="str">
        <f>Criteria!C99</f>
        <v>A</v>
      </c>
      <c r="E100" s="104" t="str">
        <f>Criteria!D99</f>
        <v>For each two-way voice communication application, is the application capable of encoding and decoding this communication with a frequency range whose upper limit is at least 7,000 Hz?</v>
      </c>
      <c r="F100" s="105" t="s">
        <v>2</v>
      </c>
      <c r="G100" s="106"/>
      <c r="H100" s="104"/>
      <c r="I100" s="107"/>
      <c r="J100" s="108"/>
    </row>
    <row r="101" spans="1:10" ht="33.75">
      <c r="A101" s="101" t="str">
        <f>Criteria!$A100</f>
        <v>Real-time communication</v>
      </c>
      <c r="B101" s="103">
        <v>98</v>
      </c>
      <c r="C101" s="103" t="str">
        <f>Criteria!B100</f>
        <v>15.2</v>
      </c>
      <c r="D101" s="103" t="str">
        <f>Criteria!C100</f>
        <v>A</v>
      </c>
      <c r="E101" s="104" t="str">
        <f>Criteria!D100</f>
        <v>Does each application that supports two-way voice communication have real-time text communication functionality?</v>
      </c>
      <c r="F101" s="105" t="s">
        <v>2</v>
      </c>
      <c r="G101" s="106"/>
      <c r="H101" s="104"/>
      <c r="I101" s="107"/>
      <c r="J101" s="108"/>
    </row>
    <row r="102" spans="1:10" ht="33.75">
      <c r="A102" s="101" t="str">
        <f>Criteria!$A101</f>
        <v>Real-time communication</v>
      </c>
      <c r="B102" s="103">
        <v>99</v>
      </c>
      <c r="C102" s="103" t="str">
        <f>Criteria!B101</f>
        <v>15.3</v>
      </c>
      <c r="D102" s="103" t="str">
        <f>Criteria!C101</f>
        <v>A</v>
      </c>
      <c r="E102" s="104" t="str">
        <f>Criteria!D101</f>
        <v>For each application that allows two-way voice communication and real-time text, are both modes usable simultaneously?</v>
      </c>
      <c r="F102" s="105" t="s">
        <v>2</v>
      </c>
      <c r="G102" s="106"/>
      <c r="H102" s="104"/>
      <c r="I102" s="107"/>
      <c r="J102" s="108"/>
    </row>
    <row r="103" spans="1:10" ht="33.75">
      <c r="A103" s="101" t="str">
        <f>Criteria!$A102</f>
        <v>Real-time communication</v>
      </c>
      <c r="B103" s="103">
        <v>100</v>
      </c>
      <c r="C103" s="103" t="str">
        <f>Criteria!B102</f>
        <v>15.4</v>
      </c>
      <c r="D103" s="103" t="str">
        <f>Criteria!C102</f>
        <v>A</v>
      </c>
      <c r="E103" s="104" t="str">
        <f>Criteria!D102</f>
        <v>For each real-time text communication functionality, can the messages be identified (excluding special cases)?</v>
      </c>
      <c r="F103" s="105" t="s">
        <v>2</v>
      </c>
      <c r="G103" s="106"/>
      <c r="H103" s="104"/>
      <c r="I103" s="107"/>
      <c r="J103" s="108"/>
    </row>
    <row r="104" spans="1:10" ht="22.5">
      <c r="A104" s="101" t="str">
        <f>Criteria!$A103</f>
        <v>Real-time communication</v>
      </c>
      <c r="B104" s="103">
        <v>101</v>
      </c>
      <c r="C104" s="103" t="str">
        <f>Criteria!B103</f>
        <v>15.5</v>
      </c>
      <c r="D104" s="103" t="str">
        <f>Criteria!C103</f>
        <v>A</v>
      </c>
      <c r="E104" s="104" t="str">
        <f>Criteria!D103</f>
        <v>For each two-way voice communication application, is a visual indicator of oral activity present?</v>
      </c>
      <c r="F104" s="105" t="s">
        <v>2</v>
      </c>
      <c r="G104" s="106"/>
      <c r="H104" s="104"/>
      <c r="I104" s="107"/>
      <c r="J104" s="108"/>
    </row>
    <row r="105" spans="1:10" ht="45">
      <c r="A105" s="101" t="str">
        <f>Criteria!$A104</f>
        <v>Real-time communication</v>
      </c>
      <c r="B105" s="103">
        <v>102</v>
      </c>
      <c r="C105" s="103" t="str">
        <f>Criteria!B104</f>
        <v>15.6</v>
      </c>
      <c r="D105" s="103" t="str">
        <f>Criteria!C104</f>
        <v>A</v>
      </c>
      <c r="E105" s="104" t="str">
        <f>Criteria!D104</f>
        <v>Does each real-time text communication application that can interact with other real-time text communication applications comply with the interoperability rules in force?</v>
      </c>
      <c r="F105" s="105" t="s">
        <v>2</v>
      </c>
      <c r="G105" s="106"/>
      <c r="H105" s="104"/>
      <c r="I105" s="107"/>
      <c r="J105" s="108"/>
    </row>
    <row r="106" spans="1:10" ht="45">
      <c r="A106" s="101" t="str">
        <f>Criteria!$A105</f>
        <v>Real-time communication</v>
      </c>
      <c r="B106" s="103">
        <v>103</v>
      </c>
      <c r="C106" s="103" t="str">
        <f>Criteria!B105</f>
        <v>15.7</v>
      </c>
      <c r="D106" s="103" t="str">
        <f>Criteria!C105</f>
        <v>AA</v>
      </c>
      <c r="E106" s="104" t="str">
        <f>Criteria!D105</f>
        <v>For each application that supports real-time text (RTT) communication, the transmission delay for each input unit is 500ms or less. Is this rule respected?</v>
      </c>
      <c r="F106" s="105" t="s">
        <v>2</v>
      </c>
      <c r="G106" s="106"/>
      <c r="H106" s="104"/>
      <c r="I106" s="107"/>
      <c r="J106" s="108"/>
    </row>
    <row r="107" spans="1:10" ht="22.5">
      <c r="A107" s="101" t="str">
        <f>Criteria!$A106</f>
        <v>Real-time communication</v>
      </c>
      <c r="B107" s="103">
        <v>104</v>
      </c>
      <c r="C107" s="103" t="str">
        <f>Criteria!B106</f>
        <v>15.8</v>
      </c>
      <c r="D107" s="103" t="str">
        <f>Criteria!C106</f>
        <v>A</v>
      </c>
      <c r="E107" s="104" t="str">
        <f>Criteria!D106</f>
        <v>For each telecommunication application, is the identification of the party initiating a call accessible?</v>
      </c>
      <c r="F107" s="105" t="s">
        <v>2</v>
      </c>
      <c r="G107" s="106"/>
      <c r="H107" s="104"/>
      <c r="I107" s="107"/>
      <c r="J107" s="108"/>
    </row>
    <row r="108" spans="1:10" ht="55.35" customHeight="1">
      <c r="A108" s="101" t="str">
        <f>Criteria!$A107</f>
        <v>Real-time communication</v>
      </c>
      <c r="B108" s="103">
        <v>105</v>
      </c>
      <c r="C108" s="103" t="str">
        <f>Criteria!B107</f>
        <v>15.9</v>
      </c>
      <c r="D108" s="103" t="str">
        <f>Criteria!C107</f>
        <v>A</v>
      </c>
      <c r="E108" s="104" t="str">
        <f>Criteria!D107</f>
        <v>For each two-way voice communication application that provides caller identification, is there a way to present this identification for sign language users?</v>
      </c>
      <c r="F108" s="105" t="s">
        <v>2</v>
      </c>
      <c r="G108" s="106"/>
      <c r="H108" s="104"/>
      <c r="I108" s="107"/>
      <c r="J108" s="108"/>
    </row>
    <row r="109" spans="1:10" ht="33.75">
      <c r="A109" s="101" t="str">
        <f>Criteria!$A108</f>
        <v>Real-time communication</v>
      </c>
      <c r="B109" s="103">
        <v>106</v>
      </c>
      <c r="C109" s="103" t="str">
        <f>Criteria!B108</f>
        <v>15.10</v>
      </c>
      <c r="D109" s="103" t="str">
        <f>Criteria!C108</f>
        <v>A</v>
      </c>
      <c r="E109" s="104" t="str">
        <f>Criteria!D108</f>
        <v>For each two-way voice communication application that has voice-based services, are these services usable without the need to listen or speak?</v>
      </c>
      <c r="F109" s="105" t="s">
        <v>2</v>
      </c>
      <c r="G109" s="106"/>
      <c r="H109" s="104"/>
      <c r="I109" s="107"/>
      <c r="J109" s="108"/>
    </row>
    <row r="110" spans="1:10" ht="33.75">
      <c r="A110" s="101" t="str">
        <f>Criteria!$A109</f>
        <v>Real-time communication</v>
      </c>
      <c r="B110" s="103">
        <v>107</v>
      </c>
      <c r="C110" s="103" t="str">
        <f>Criteria!B109</f>
        <v>15.11</v>
      </c>
      <c r="D110" s="103" t="str">
        <f>Criteria!C109</f>
        <v>AA</v>
      </c>
      <c r="E110" s="104" t="str">
        <f>Criteria!D109</f>
        <v>For each two-way voice communication application that has real-time video, is the quality of the video sufficient?</v>
      </c>
      <c r="F110" s="105" t="s">
        <v>2</v>
      </c>
    </row>
  </sheetData>
  <autoFilter ref="A3:M158" xr:uid="{00000000-0009-0000-0000-000018000000}"/>
  <mergeCells count="4">
    <mergeCell ref="A1:D1"/>
    <mergeCell ref="A2:D2"/>
    <mergeCell ref="E1:I1"/>
    <mergeCell ref="E2:I2"/>
  </mergeCells>
  <conditionalFormatting sqref="G4:G109">
    <cfRule type="cellIs" dxfId="17" priority="9" operator="equal">
      <formula>"D"</formula>
    </cfRule>
  </conditionalFormatting>
  <conditionalFormatting sqref="F4">
    <cfRule type="cellIs" dxfId="16" priority="5" operator="equal">
      <formula>"c"</formula>
    </cfRule>
    <cfRule type="cellIs" dxfId="15" priority="6" operator="equal">
      <formula>"nc"</formula>
    </cfRule>
    <cfRule type="cellIs" dxfId="14" priority="7" operator="equal">
      <formula>"na"</formula>
    </cfRule>
    <cfRule type="cellIs" dxfId="13" priority="8" operator="equal">
      <formula>"nt"</formula>
    </cfRule>
  </conditionalFormatting>
  <conditionalFormatting sqref="F5:F110">
    <cfRule type="cellIs" dxfId="12" priority="1" operator="equal">
      <formula>"c"</formula>
    </cfRule>
    <cfRule type="cellIs" dxfId="11" priority="2" operator="equal">
      <formula>"nc"</formula>
    </cfRule>
    <cfRule type="cellIs" dxfId="10" priority="3" operator="equal">
      <formula>"na"</formula>
    </cfRule>
    <cfRule type="cellIs" dxfId="9" priority="4" operator="equal">
      <formula>"nt"</formula>
    </cfRule>
  </conditionalFormatting>
  <pageMargins left="0.7" right="0.7" top="0.75" bottom="0.75" header="0.3" footer="0.3"/>
  <pageSetup paperSize="9" orientation="landscape" horizontalDpi="4294967293" verticalDpi="4294967293"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800-000000000000}">
          <x14:formula1>
            <xm:f>CalculationBase!$AH$7:$AH$10</xm:f>
          </x14:formula1>
          <xm:sqref>F4:F110</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K110"/>
  <sheetViews>
    <sheetView zoomScale="115" zoomScaleNormal="115" workbookViewId="0">
      <selection activeCell="A3" sqref="A3:J3"/>
    </sheetView>
  </sheetViews>
  <sheetFormatPr defaultColWidth="8.5703125" defaultRowHeight="14.25"/>
  <cols>
    <col min="1" max="1" width="14.5703125" style="97" customWidth="1"/>
    <col min="2" max="2" width="5.42578125" style="110" hidden="1" customWidth="1"/>
    <col min="3" max="3" width="5.42578125" style="110" customWidth="1"/>
    <col min="4" max="4" width="4.42578125" style="110" customWidth="1"/>
    <col min="5" max="5" width="38.42578125" style="99" customWidth="1"/>
    <col min="6" max="7" width="5.42578125" style="99" customWidth="1"/>
    <col min="8" max="8" width="70.5703125" style="99" customWidth="1"/>
    <col min="9" max="9" width="36.42578125" style="99" customWidth="1"/>
    <col min="10" max="10" width="30.5703125" style="99" customWidth="1"/>
    <col min="11" max="11" width="8.5703125" style="99"/>
    <col min="12" max="16384" width="8.5703125" style="97"/>
  </cols>
  <sheetData>
    <row r="1" spans="1:11">
      <c r="A1" s="156" t="s">
        <v>289</v>
      </c>
      <c r="B1" s="156"/>
      <c r="C1" s="156"/>
      <c r="D1" s="156"/>
      <c r="E1" s="157" t="str">
        <f ca="1">IF(LOOKUP(J1,Sample!A10:A68,Sample!B10:B68)&lt;&gt;0,LOOKUP(J1,Sample!A10:A68,Sample!B10:B68),"-")</f>
        <v>E20</v>
      </c>
      <c r="F1" s="157"/>
      <c r="G1" s="157"/>
      <c r="H1" s="157"/>
      <c r="I1" s="157"/>
      <c r="J1" s="96" t="str">
        <f ca="1">IFERROR(RIGHT(CELL("nomfichier",$A$2),LEN(CELL("nomfichier",$A$2))-SEARCH("]",CELL("nomfichier",$A$2))), RIGHT(CELL("filename",$A$2),LEN(CELL("filename",$A$2))-SEARCH("]",CELL("filename",$A$2))))</f>
        <v>E20</v>
      </c>
      <c r="K1" s="97"/>
    </row>
    <row r="2" spans="1:11">
      <c r="A2" s="158" t="s">
        <v>290</v>
      </c>
      <c r="B2" s="158"/>
      <c r="C2" s="158"/>
      <c r="D2" s="158"/>
      <c r="E2" s="159" t="str">
        <f ca="1">IF(LOOKUP(J1,Sample!A10:A68,Sample!C10:C68)&lt;&gt;0,LOOKUP(J1,Sample!A10:A68,Sample!C10:C68),"-")</f>
        <v>-</v>
      </c>
      <c r="F2" s="159"/>
      <c r="G2" s="159"/>
      <c r="H2" s="159"/>
      <c r="I2" s="159"/>
      <c r="J2" s="98"/>
    </row>
    <row r="3" spans="1:11" s="102" customFormat="1" ht="33.75">
      <c r="A3" s="100" t="s">
        <v>148</v>
      </c>
      <c r="B3" s="100" t="s">
        <v>291</v>
      </c>
      <c r="C3" s="100" t="s">
        <v>149</v>
      </c>
      <c r="D3" s="100" t="s">
        <v>150</v>
      </c>
      <c r="E3" s="101" t="s">
        <v>151</v>
      </c>
      <c r="F3" s="100" t="s">
        <v>292</v>
      </c>
      <c r="G3" s="100" t="s">
        <v>293</v>
      </c>
      <c r="H3" s="101" t="s">
        <v>294</v>
      </c>
      <c r="I3" s="101" t="s">
        <v>295</v>
      </c>
      <c r="J3" s="101" t="s">
        <v>296</v>
      </c>
    </row>
    <row r="4" spans="1:11" s="99" customFormat="1" ht="22.5">
      <c r="A4" s="101" t="str">
        <f>Criteria!$A3</f>
        <v>Graphic elements</v>
      </c>
      <c r="B4" s="103">
        <v>1</v>
      </c>
      <c r="C4" s="103" t="str">
        <f>Criteria!B3</f>
        <v>1.1</v>
      </c>
      <c r="D4" s="103" t="str">
        <f>Criteria!C3</f>
        <v>A</v>
      </c>
      <c r="E4" s="104" t="str">
        <f>Criteria!D3</f>
        <v>Is every decorative graphic element ignored by assistive technologies?</v>
      </c>
      <c r="F4" s="105" t="s">
        <v>2</v>
      </c>
      <c r="G4" s="106"/>
      <c r="H4" s="104"/>
      <c r="I4" s="107"/>
      <c r="J4" s="111"/>
    </row>
    <row r="5" spans="1:11" s="99" customFormat="1" ht="33.75">
      <c r="A5" s="101" t="str">
        <f>Criteria!$A4</f>
        <v>Graphic elements</v>
      </c>
      <c r="B5" s="103">
        <v>2</v>
      </c>
      <c r="C5" s="103" t="str">
        <f>Criteria!B4</f>
        <v>1.2</v>
      </c>
      <c r="D5" s="103" t="str">
        <f>Criteria!C4</f>
        <v>A</v>
      </c>
      <c r="E5" s="104" t="str">
        <f>Criteria!D4</f>
        <v>Does each graphic element conveying information have an alternative accessible to assistive technologies?</v>
      </c>
      <c r="F5" s="105" t="s">
        <v>2</v>
      </c>
      <c r="G5" s="106"/>
      <c r="H5" s="104"/>
      <c r="I5" s="107"/>
      <c r="J5" s="108"/>
    </row>
    <row r="6" spans="1:11" s="99" customFormat="1" ht="33.75">
      <c r="A6" s="101" t="str">
        <f>Criteria!$A5</f>
        <v>Graphic elements</v>
      </c>
      <c r="B6" s="103">
        <v>3</v>
      </c>
      <c r="C6" s="103" t="str">
        <f>Criteria!B5</f>
        <v>1.3</v>
      </c>
      <c r="D6" s="103" t="str">
        <f>Criteria!C5</f>
        <v>A</v>
      </c>
      <c r="E6" s="104" t="str">
        <f>Criteria!D5</f>
        <v>For each graphic element conveying information, is the alternative accessible to assistive technologies relevant (excluding special cases)?</v>
      </c>
      <c r="F6" s="105" t="s">
        <v>2</v>
      </c>
      <c r="G6" s="106"/>
      <c r="H6" s="104"/>
      <c r="I6" s="107"/>
      <c r="J6" s="108"/>
    </row>
    <row r="7" spans="1:11" ht="45">
      <c r="A7" s="101" t="str">
        <f>Criteria!$A6</f>
        <v>Graphic elements</v>
      </c>
      <c r="B7" s="103">
        <v>4</v>
      </c>
      <c r="C7" s="103" t="str">
        <f>Criteria!B6</f>
        <v>1.4</v>
      </c>
      <c r="D7" s="103" t="str">
        <f>Criteria!C6</f>
        <v>A</v>
      </c>
      <c r="E7" s="104" t="str">
        <f>Criteria!D6</f>
        <v>For each graphic element used as a CAPTCHA or as a test graphic element, does the alternative rendered by assistive technologies make it possible to identify the nature and function of the graphic element?</v>
      </c>
      <c r="F7" s="105" t="s">
        <v>2</v>
      </c>
      <c r="G7" s="106"/>
      <c r="H7" s="104"/>
      <c r="I7" s="107"/>
      <c r="J7" s="108"/>
    </row>
    <row r="8" spans="1:11" ht="22.5">
      <c r="A8" s="101" t="str">
        <f>Criteria!$A7</f>
        <v>Graphic elements</v>
      </c>
      <c r="B8" s="103">
        <v>5</v>
      </c>
      <c r="C8" s="103" t="str">
        <f>Criteria!B7</f>
        <v>1.5</v>
      </c>
      <c r="D8" s="103" t="str">
        <f>Criteria!C7</f>
        <v>A</v>
      </c>
      <c r="E8" s="104" t="str">
        <f>Criteria!D7</f>
        <v>Does each graphic element used as a CAPTCHA have an alternative?</v>
      </c>
      <c r="F8" s="105" t="s">
        <v>2</v>
      </c>
      <c r="G8" s="106"/>
      <c r="H8" s="104"/>
      <c r="I8" s="107"/>
      <c r="J8" s="108"/>
    </row>
    <row r="9" spans="1:11" ht="22.5">
      <c r="A9" s="101" t="str">
        <f>Criteria!$A8</f>
        <v>Graphic elements</v>
      </c>
      <c r="B9" s="103">
        <v>6</v>
      </c>
      <c r="C9" s="103" t="str">
        <f>Criteria!B8</f>
        <v>1.6</v>
      </c>
      <c r="D9" s="103" t="str">
        <f>Criteria!C8</f>
        <v>A</v>
      </c>
      <c r="E9" s="104" t="str">
        <f>Criteria!D8</f>
        <v>Does each graphic element conveying information have, where necessary, a detailed description?</v>
      </c>
      <c r="F9" s="105" t="s">
        <v>2</v>
      </c>
      <c r="G9" s="106"/>
      <c r="H9" s="104"/>
      <c r="I9" s="107"/>
      <c r="J9" s="108"/>
    </row>
    <row r="10" spans="1:11" ht="22.5">
      <c r="A10" s="101" t="str">
        <f>Criteria!$A9</f>
        <v>Graphic elements</v>
      </c>
      <c r="B10" s="103">
        <v>7</v>
      </c>
      <c r="C10" s="103" t="str">
        <f>Criteria!B9</f>
        <v>1.7</v>
      </c>
      <c r="D10" s="103" t="str">
        <f>Criteria!C9</f>
        <v>A</v>
      </c>
      <c r="E10" s="104" t="str">
        <f>Criteria!D9</f>
        <v>For each graphic element conveying information with a detailed description, is this description relevant?</v>
      </c>
      <c r="F10" s="105" t="s">
        <v>2</v>
      </c>
      <c r="G10" s="106"/>
      <c r="H10" s="104"/>
      <c r="I10" s="107"/>
      <c r="J10" s="108"/>
    </row>
    <row r="11" spans="1:11" ht="45">
      <c r="A11" s="101" t="str">
        <f>Criteria!$A10</f>
        <v>Graphic elements</v>
      </c>
      <c r="B11" s="103">
        <v>8</v>
      </c>
      <c r="C11" s="103" t="str">
        <f>Criteria!B10</f>
        <v>1.8</v>
      </c>
      <c r="D11" s="103" t="str">
        <f>Criteria!C10</f>
        <v>AA</v>
      </c>
      <c r="E11" s="104" t="str">
        <f>Criteria!D10</f>
        <v>Each text graphic element conveying information, in the absence of a replacement mechanism, must, if possible, be replaced by styled text. Is this rule respected (excluding special cases)?</v>
      </c>
      <c r="F11" s="105" t="s">
        <v>2</v>
      </c>
      <c r="G11" s="106"/>
      <c r="H11" s="104"/>
      <c r="I11" s="107"/>
      <c r="J11" s="108"/>
    </row>
    <row r="12" spans="1:11" ht="22.5">
      <c r="A12" s="101" t="str">
        <f>Criteria!$A11</f>
        <v>Graphic elements</v>
      </c>
      <c r="B12" s="103">
        <v>9</v>
      </c>
      <c r="C12" s="103" t="str">
        <f>Criteria!B11</f>
        <v>1.9</v>
      </c>
      <c r="D12" s="103" t="str">
        <f>Criteria!C11</f>
        <v>AA</v>
      </c>
      <c r="E12" s="104" t="str">
        <f>Criteria!D11</f>
        <v>Is each graphic element with legend correctly rendered by assistive technologies?</v>
      </c>
      <c r="F12" s="105" t="s">
        <v>2</v>
      </c>
      <c r="G12" s="106"/>
      <c r="H12" s="104"/>
      <c r="I12" s="107"/>
      <c r="J12" s="108"/>
    </row>
    <row r="13" spans="1:11" ht="22.5">
      <c r="A13" s="101" t="str">
        <f>Criteria!$A12</f>
        <v>Colours</v>
      </c>
      <c r="B13" s="103">
        <v>10</v>
      </c>
      <c r="C13" s="103" t="str">
        <f>Criteria!B12</f>
        <v>2.1</v>
      </c>
      <c r="D13" s="103" t="str">
        <f>Criteria!C12</f>
        <v>A</v>
      </c>
      <c r="E13" s="104" t="str">
        <f>Criteria!D12</f>
        <v>On each screen, information must not be provided by colour alone. Is this rule respected?</v>
      </c>
      <c r="F13" s="105" t="s">
        <v>2</v>
      </c>
      <c r="G13" s="106"/>
      <c r="H13" s="104"/>
      <c r="I13" s="107"/>
      <c r="J13" s="108"/>
    </row>
    <row r="14" spans="1:11" ht="33.75">
      <c r="A14" s="101" t="str">
        <f>Criteria!$A13</f>
        <v>Colours</v>
      </c>
      <c r="B14" s="103">
        <v>11</v>
      </c>
      <c r="C14" s="103" t="str">
        <f>Criteria!B13</f>
        <v>2.2</v>
      </c>
      <c r="D14" s="103" t="str">
        <f>Criteria!C13</f>
        <v>AA</v>
      </c>
      <c r="E14" s="104" t="str">
        <f>Criteria!D13</f>
        <v>On each screen, is the contrast between the colour of the text and the colour of its background sufficiently high (excluding special cases)?</v>
      </c>
      <c r="F14" s="105" t="s">
        <v>2</v>
      </c>
      <c r="G14" s="106"/>
      <c r="H14" s="104"/>
      <c r="I14" s="107"/>
      <c r="J14" s="108"/>
    </row>
    <row r="15" spans="1:11" ht="45">
      <c r="A15" s="101" t="str">
        <f>Criteria!$A14</f>
        <v>Colours</v>
      </c>
      <c r="B15" s="103">
        <v>12</v>
      </c>
      <c r="C15" s="103" t="str">
        <f>Criteria!B14</f>
        <v>2.3</v>
      </c>
      <c r="D15" s="103" t="str">
        <f>Criteria!C14</f>
        <v>AA</v>
      </c>
      <c r="E15" s="104" t="str">
        <f>Criteria!D14</f>
        <v>On each screen, are the colours used in the user interface components and the graphic elements conveying information sufficiently contrasted (excluding special cases)?</v>
      </c>
      <c r="F15" s="105" t="s">
        <v>2</v>
      </c>
      <c r="G15" s="106"/>
      <c r="H15" s="104"/>
      <c r="I15" s="107"/>
      <c r="J15" s="108"/>
    </row>
    <row r="16" spans="1:11" ht="33.75">
      <c r="A16" s="101" t="str">
        <f>Criteria!$A15</f>
        <v>Colours</v>
      </c>
      <c r="B16" s="103">
        <v>13</v>
      </c>
      <c r="C16" s="103" t="str">
        <f>Criteria!B15</f>
        <v>2.4</v>
      </c>
      <c r="D16" s="103" t="str">
        <f>Criteria!C15</f>
        <v>AA</v>
      </c>
      <c r="E16" s="104" t="str">
        <f>Criteria!D15</f>
        <v>Is the contrast ratio of each replacement mechanism for displaying a correct contrast ratio sufficiently high?</v>
      </c>
      <c r="F16" s="105" t="s">
        <v>2</v>
      </c>
      <c r="G16" s="106"/>
      <c r="H16" s="104"/>
      <c r="I16" s="107"/>
      <c r="J16" s="108"/>
    </row>
    <row r="17" spans="1:10" ht="33.75">
      <c r="A17" s="101" t="str">
        <f>Criteria!$A16</f>
        <v>Multimedia</v>
      </c>
      <c r="B17" s="103">
        <v>14</v>
      </c>
      <c r="C17" s="103" t="str">
        <f>Criteria!B16</f>
        <v>3.1</v>
      </c>
      <c r="D17" s="103" t="str">
        <f>Criteria!C16</f>
        <v>A</v>
      </c>
      <c r="E17" s="104" t="str">
        <f>Criteria!D16</f>
        <v>Does each pre-recorded audio-only time-based media have, where appropriate, a clearly identifiable adjacent transcript (excluding special cases)?</v>
      </c>
      <c r="F17" s="105" t="s">
        <v>2</v>
      </c>
      <c r="G17" s="106"/>
      <c r="H17" s="104"/>
      <c r="I17" s="107"/>
      <c r="J17" s="108"/>
    </row>
    <row r="18" spans="1:10" ht="33.75">
      <c r="A18" s="101" t="str">
        <f>Criteria!$A17</f>
        <v>Multimedia</v>
      </c>
      <c r="B18" s="103">
        <v>15</v>
      </c>
      <c r="C18" s="103" t="str">
        <f>Criteria!B17</f>
        <v>3.2</v>
      </c>
      <c r="D18" s="103" t="str">
        <f>Criteria!C17</f>
        <v>A</v>
      </c>
      <c r="E18" s="104" t="str">
        <f>Criteria!D17</f>
        <v>For each pre-recorded audio-only time-based media with a transcript, is this transcript relevant (excluding special cases)?</v>
      </c>
      <c r="F18" s="105" t="s">
        <v>2</v>
      </c>
      <c r="G18" s="106"/>
      <c r="H18" s="104"/>
      <c r="I18" s="107"/>
      <c r="J18" s="108"/>
    </row>
    <row r="19" spans="1:10" ht="33.75">
      <c r="A19" s="101" t="str">
        <f>Criteria!$A18</f>
        <v>Multimedia</v>
      </c>
      <c r="B19" s="103">
        <v>16</v>
      </c>
      <c r="C19" s="103" t="str">
        <f>Criteria!B18</f>
        <v>3.3</v>
      </c>
      <c r="D19" s="103" t="str">
        <f>Criteria!C18</f>
        <v>A</v>
      </c>
      <c r="E19" s="104" t="str">
        <f>Criteria!D18</f>
        <v>Does each pre-recorded video-only time-based media have, if necessary, an alternative (excluding special cases)?</v>
      </c>
      <c r="F19" s="105" t="s">
        <v>2</v>
      </c>
      <c r="G19" s="106"/>
      <c r="H19" s="104"/>
      <c r="I19" s="107"/>
      <c r="J19" s="108"/>
    </row>
    <row r="20" spans="1:10" ht="33.75">
      <c r="A20" s="101" t="str">
        <f>Criteria!$A19</f>
        <v>Multimedia</v>
      </c>
      <c r="B20" s="103">
        <v>17</v>
      </c>
      <c r="C20" s="103" t="str">
        <f>Criteria!B19</f>
        <v>3.4</v>
      </c>
      <c r="D20" s="103" t="str">
        <f>Criteria!C19</f>
        <v>A</v>
      </c>
      <c r="E20" s="104" t="str">
        <f>Criteria!D19</f>
        <v>For each pre-recorded video-only time-based media with an alternative, is the alternative relevant (excluding special cases)?</v>
      </c>
      <c r="F20" s="105" t="s">
        <v>2</v>
      </c>
      <c r="G20" s="106"/>
      <c r="H20" s="104"/>
      <c r="I20" s="107"/>
      <c r="J20" s="108"/>
    </row>
    <row r="21" spans="1:10" ht="33.75">
      <c r="A21" s="101" t="str">
        <f>Criteria!$A20</f>
        <v>Multimedia</v>
      </c>
      <c r="B21" s="103">
        <v>18</v>
      </c>
      <c r="C21" s="103" t="str">
        <f>Criteria!B20</f>
        <v>3.5</v>
      </c>
      <c r="D21" s="103" t="str">
        <f>Criteria!C20</f>
        <v>A</v>
      </c>
      <c r="E21" s="104" t="str">
        <f>Criteria!D20</f>
        <v>Does each pre-recorded synchronised time-based media have, if necessary, an alternative (excluding special cases)?</v>
      </c>
      <c r="F21" s="105" t="s">
        <v>2</v>
      </c>
      <c r="G21" s="106"/>
      <c r="H21" s="104"/>
      <c r="I21" s="107"/>
      <c r="J21" s="108"/>
    </row>
    <row r="22" spans="1:10" ht="33.75">
      <c r="A22" s="101" t="str">
        <f>Criteria!$A21</f>
        <v>Multimedia</v>
      </c>
      <c r="B22" s="103">
        <v>19</v>
      </c>
      <c r="C22" s="103" t="str">
        <f>Criteria!B21</f>
        <v>3.6</v>
      </c>
      <c r="D22" s="103" t="str">
        <f>Criteria!C21</f>
        <v>A</v>
      </c>
      <c r="E22" s="104" t="str">
        <f>Criteria!D21</f>
        <v>For each pre-recorded synchronised time-based media with an alternative, is the alternative relevant (excluding special cases)?</v>
      </c>
      <c r="F22" s="105" t="s">
        <v>2</v>
      </c>
      <c r="G22" s="106"/>
      <c r="H22" s="104"/>
      <c r="I22" s="107"/>
      <c r="J22" s="108"/>
    </row>
    <row r="23" spans="1:10" ht="33.75">
      <c r="A23" s="101" t="str">
        <f>Criteria!$A22</f>
        <v>Multimedia</v>
      </c>
      <c r="B23" s="103">
        <v>20</v>
      </c>
      <c r="C23" s="103" t="str">
        <f>Criteria!B22</f>
        <v>3.7</v>
      </c>
      <c r="D23" s="103" t="str">
        <f>Criteria!C22</f>
        <v>A</v>
      </c>
      <c r="E23" s="104" t="str">
        <f>Criteria!D22</f>
        <v>Does each pre-recorded synchronised time-based media have, where appropriate, synchronised captions (excluding special cases)?</v>
      </c>
      <c r="F23" s="105" t="s">
        <v>2</v>
      </c>
      <c r="G23" s="106"/>
      <c r="H23" s="104"/>
      <c r="I23" s="107"/>
      <c r="J23" s="108"/>
    </row>
    <row r="24" spans="1:10" ht="33.75">
      <c r="A24" s="101" t="str">
        <f>Criteria!$A23</f>
        <v>Multimedia</v>
      </c>
      <c r="B24" s="103">
        <v>21</v>
      </c>
      <c r="C24" s="103" t="str">
        <f>Criteria!B23</f>
        <v>3.8</v>
      </c>
      <c r="D24" s="103" t="str">
        <f>Criteria!C23</f>
        <v>A</v>
      </c>
      <c r="E24" s="104" t="str">
        <f>Criteria!D23</f>
        <v>For each pre-recorded synchronised time-based media with synchronised captions, are these relevant?</v>
      </c>
      <c r="F24" s="105" t="s">
        <v>2</v>
      </c>
      <c r="G24" s="106"/>
      <c r="H24" s="104"/>
      <c r="I24" s="107"/>
      <c r="J24" s="108"/>
    </row>
    <row r="25" spans="1:10" ht="45">
      <c r="A25" s="101" t="str">
        <f>Criteria!$A24</f>
        <v>Multimedia</v>
      </c>
      <c r="B25" s="103">
        <v>22</v>
      </c>
      <c r="C25" s="103" t="str">
        <f>Criteria!B24</f>
        <v>3.9</v>
      </c>
      <c r="D25" s="103" t="str">
        <f>Criteria!C24</f>
        <v>AA</v>
      </c>
      <c r="E25" s="104" t="str">
        <f>Criteria!D24</f>
        <v>Does each pre-recorded time-based media (video only or synchronised) have, where appropriate, a synchronised audio description (excluding special cases)?</v>
      </c>
      <c r="F25" s="105" t="s">
        <v>2</v>
      </c>
      <c r="G25" s="106"/>
      <c r="H25" s="104"/>
      <c r="I25" s="107"/>
      <c r="J25" s="108"/>
    </row>
    <row r="26" spans="1:10" ht="33.75">
      <c r="A26" s="101" t="str">
        <f>Criteria!$A25</f>
        <v>Multimedia</v>
      </c>
      <c r="B26" s="103">
        <v>23</v>
      </c>
      <c r="C26" s="103" t="str">
        <f>Criteria!B25</f>
        <v>3.10</v>
      </c>
      <c r="D26" s="103" t="str">
        <f>Criteria!C25</f>
        <v>AA</v>
      </c>
      <c r="E26" s="104" t="str">
        <f>Criteria!D25</f>
        <v>For each pre-recorded video-only or synchronised time-based media with a synchronised audio description, is the description relevant?</v>
      </c>
      <c r="F26" s="105" t="s">
        <v>2</v>
      </c>
      <c r="G26" s="106"/>
      <c r="H26" s="104"/>
      <c r="I26" s="107"/>
      <c r="J26" s="108"/>
    </row>
    <row r="27" spans="1:10" ht="33.75">
      <c r="A27" s="101" t="str">
        <f>Criteria!$A26</f>
        <v>Multimedia</v>
      </c>
      <c r="B27" s="103">
        <v>24</v>
      </c>
      <c r="C27" s="103" t="str">
        <f>Criteria!B26</f>
        <v>3.11</v>
      </c>
      <c r="D27" s="103" t="str">
        <f>Criteria!C26</f>
        <v>A</v>
      </c>
      <c r="E27" s="104" t="str">
        <f>Criteria!D26</f>
        <v>For each pre-recorded time-based media, does the adjacent text content clearly identify the time-based media (excluding special cases)?</v>
      </c>
      <c r="F27" s="105" t="s">
        <v>2</v>
      </c>
      <c r="G27" s="106"/>
      <c r="H27" s="104"/>
      <c r="I27" s="107"/>
      <c r="J27" s="108"/>
    </row>
    <row r="28" spans="1:10" ht="22.5">
      <c r="A28" s="101" t="str">
        <f>Criteria!$A27</f>
        <v>Multimedia</v>
      </c>
      <c r="B28" s="103">
        <v>25</v>
      </c>
      <c r="C28" s="103" t="str">
        <f>Criteria!B27</f>
        <v>3.12</v>
      </c>
      <c r="D28" s="103" t="str">
        <f>Criteria!C27</f>
        <v>A</v>
      </c>
      <c r="E28" s="104" t="str">
        <f>Criteria!D27</f>
        <v>Is each automatically triggered sound sequence controllable by the user?</v>
      </c>
      <c r="F28" s="105" t="s">
        <v>2</v>
      </c>
      <c r="G28" s="106"/>
      <c r="H28" s="104"/>
      <c r="I28" s="107"/>
      <c r="J28" s="108"/>
    </row>
    <row r="29" spans="1:10" ht="22.5">
      <c r="A29" s="101" t="str">
        <f>Criteria!$A28</f>
        <v>Multimedia</v>
      </c>
      <c r="B29" s="103">
        <v>26</v>
      </c>
      <c r="C29" s="103" t="str">
        <f>Criteria!B28</f>
        <v>3.13</v>
      </c>
      <c r="D29" s="103" t="str">
        <f>Criteria!C28</f>
        <v>A</v>
      </c>
      <c r="E29" s="104" t="str">
        <f>Criteria!D28</f>
        <v>Does each time-based media have, where necessary, the viewing control features?</v>
      </c>
      <c r="F29" s="105" t="s">
        <v>2</v>
      </c>
      <c r="G29" s="106"/>
      <c r="H29" s="104"/>
      <c r="I29" s="107"/>
      <c r="J29" s="108"/>
    </row>
    <row r="30" spans="1:10" ht="33.75">
      <c r="A30" s="101" t="str">
        <f>Criteria!$A29</f>
        <v>Multimedia</v>
      </c>
      <c r="B30" s="103">
        <v>27</v>
      </c>
      <c r="C30" s="103" t="str">
        <f>Criteria!B29</f>
        <v>3.14</v>
      </c>
      <c r="D30" s="103" t="str">
        <f>Criteria!C29</f>
        <v>AA</v>
      </c>
      <c r="E30" s="104" t="str">
        <f>Criteria!D29</f>
        <v>For each time-based media, are alternative control features presented at the same level as other primary control features?</v>
      </c>
      <c r="F30" s="105" t="s">
        <v>2</v>
      </c>
      <c r="G30" s="106"/>
      <c r="H30" s="104"/>
      <c r="I30" s="107"/>
      <c r="J30" s="108"/>
    </row>
    <row r="31" spans="1:10" ht="45">
      <c r="A31" s="101" t="str">
        <f>Criteria!$A30</f>
        <v>Multimedia</v>
      </c>
      <c r="B31" s="103">
        <v>28</v>
      </c>
      <c r="C31" s="103" t="str">
        <f>Criteria!B30</f>
        <v>3.15</v>
      </c>
      <c r="D31" s="103" t="str">
        <f>Criteria!C30</f>
        <v>AA</v>
      </c>
      <c r="E31" s="104" t="str">
        <f>Criteria!D30</f>
        <v>For each feature that transmits, converts or records pre-recorded synchronised time-based media that has a captions track, at the end of the process, are the captions correctly preserved?</v>
      </c>
      <c r="F31" s="105" t="s">
        <v>2</v>
      </c>
      <c r="G31" s="106"/>
      <c r="H31" s="104"/>
      <c r="I31" s="107"/>
      <c r="J31" s="108"/>
    </row>
    <row r="32" spans="1:10" ht="56.25">
      <c r="A32" s="101" t="str">
        <f>Criteria!$A31</f>
        <v>Multimedia</v>
      </c>
      <c r="B32" s="103">
        <v>29</v>
      </c>
      <c r="C32" s="103" t="str">
        <f>Criteria!B31</f>
        <v>3.16</v>
      </c>
      <c r="D32" s="103" t="str">
        <f>Criteria!C31</f>
        <v>AA</v>
      </c>
      <c r="E32" s="104" t="str">
        <f>Criteria!D31</f>
        <v>For each feature that transmits, converts or records a time-based media pre-recorded with a synchronised audio description, at the end of the process, is the audio description correctly preserved?</v>
      </c>
      <c r="F32" s="105" t="s">
        <v>2</v>
      </c>
      <c r="G32" s="106"/>
      <c r="H32" s="104"/>
      <c r="I32" s="107"/>
      <c r="J32" s="108"/>
    </row>
    <row r="33" spans="1:10" ht="33.75">
      <c r="A33" s="101" t="str">
        <f>Criteria!$A32</f>
        <v>Multimedia</v>
      </c>
      <c r="B33" s="103">
        <v>30</v>
      </c>
      <c r="C33" s="103" t="str">
        <f>Criteria!B32</f>
        <v>3.17</v>
      </c>
      <c r="D33" s="103" t="str">
        <f>Criteria!C32</f>
        <v>AA</v>
      </c>
      <c r="E33" s="104" t="str">
        <f>Criteria!D32</f>
        <v>For each pre-recorded time-based media, is the presentation of captions controllable by the user (excluding special cases)?</v>
      </c>
      <c r="F33" s="105" t="s">
        <v>2</v>
      </c>
      <c r="G33" s="106"/>
      <c r="H33" s="104"/>
      <c r="I33" s="107"/>
      <c r="J33" s="108"/>
    </row>
    <row r="34" spans="1:10" ht="33.75">
      <c r="A34" s="101" t="str">
        <f>Criteria!$A33</f>
        <v>Multimedia</v>
      </c>
      <c r="B34" s="103">
        <v>31</v>
      </c>
      <c r="C34" s="103" t="str">
        <f>Criteria!B33</f>
        <v>3.18</v>
      </c>
      <c r="D34" s="103" t="str">
        <f>Criteria!C33</f>
        <v>AA</v>
      </c>
      <c r="E34" s="104" t="str">
        <f>Criteria!D33</f>
        <v>For each pre-recorded synchronised time-based media that has synchronised subtitles, can these be, if necessary, vocalised (excluding special cases)?</v>
      </c>
      <c r="F34" s="105" t="s">
        <v>2</v>
      </c>
      <c r="G34" s="106"/>
      <c r="H34" s="104"/>
      <c r="I34" s="107"/>
      <c r="J34" s="108"/>
    </row>
    <row r="35" spans="1:10">
      <c r="A35" s="101" t="str">
        <f>Criteria!$A34</f>
        <v>Tables</v>
      </c>
      <c r="B35" s="103">
        <v>32</v>
      </c>
      <c r="C35" s="103" t="str">
        <f>Criteria!B34</f>
        <v>4.1</v>
      </c>
      <c r="D35" s="103" t="str">
        <f>Criteria!C34</f>
        <v>A</v>
      </c>
      <c r="E35" s="104" t="str">
        <f>Criteria!D34</f>
        <v>Does each complex data table have a summary?</v>
      </c>
      <c r="F35" s="105" t="s">
        <v>2</v>
      </c>
      <c r="G35" s="106"/>
      <c r="H35" s="104"/>
      <c r="I35" s="107"/>
      <c r="J35" s="108"/>
    </row>
    <row r="36" spans="1:10" ht="22.5">
      <c r="A36" s="101" t="str">
        <f>Criteria!$A35</f>
        <v>Tables</v>
      </c>
      <c r="B36" s="103">
        <v>33</v>
      </c>
      <c r="C36" s="103" t="str">
        <f>Criteria!B35</f>
        <v>4.2</v>
      </c>
      <c r="D36" s="103" t="str">
        <f>Criteria!C35</f>
        <v>A</v>
      </c>
      <c r="E36" s="104" t="str">
        <f>Criteria!D35</f>
        <v>For each complex data table with a summary, is the summary relevant?</v>
      </c>
      <c r="F36" s="105" t="s">
        <v>2</v>
      </c>
      <c r="G36" s="106"/>
      <c r="H36" s="104"/>
      <c r="I36" s="107"/>
      <c r="J36" s="108"/>
    </row>
    <row r="37" spans="1:10">
      <c r="A37" s="101" t="str">
        <f>Criteria!$A36</f>
        <v>Tables</v>
      </c>
      <c r="B37" s="103">
        <v>34</v>
      </c>
      <c r="C37" s="103" t="str">
        <f>Criteria!B36</f>
        <v>4.3</v>
      </c>
      <c r="D37" s="103" t="str">
        <f>Criteria!C36</f>
        <v>A</v>
      </c>
      <c r="E37" s="104" t="str">
        <f>Criteria!D36</f>
        <v>Does each data table have a title?</v>
      </c>
      <c r="F37" s="105" t="s">
        <v>2</v>
      </c>
      <c r="G37" s="106"/>
      <c r="H37" s="104"/>
      <c r="I37" s="107"/>
      <c r="J37" s="108"/>
    </row>
    <row r="38" spans="1:10">
      <c r="A38" s="101" t="str">
        <f>Criteria!$A37</f>
        <v>Tables</v>
      </c>
      <c r="B38" s="103">
        <v>35</v>
      </c>
      <c r="C38" s="103" t="str">
        <f>Criteria!B37</f>
        <v>4.4</v>
      </c>
      <c r="D38" s="103" t="str">
        <f>Criteria!C37</f>
        <v>A</v>
      </c>
      <c r="E38" s="104" t="str">
        <f>Criteria!D37</f>
        <v>For each data table with a title, is the title relevant?</v>
      </c>
      <c r="F38" s="105" t="s">
        <v>2</v>
      </c>
      <c r="G38" s="106"/>
      <c r="H38" s="104"/>
      <c r="I38" s="107"/>
      <c r="J38" s="108"/>
    </row>
    <row r="39" spans="1:10" ht="22.5">
      <c r="A39" s="101" t="str">
        <f>Criteria!$A38</f>
        <v>Tables</v>
      </c>
      <c r="B39" s="103">
        <v>36</v>
      </c>
      <c r="C39" s="103" t="str">
        <f>Criteria!B38</f>
        <v>4.5</v>
      </c>
      <c r="D39" s="103" t="str">
        <f>Criteria!C38</f>
        <v>A</v>
      </c>
      <c r="E39" s="104" t="str">
        <f>Criteria!D38</f>
        <v>For each data table, are the row and column headings correctly linked to the data cells?</v>
      </c>
      <c r="F39" s="105" t="s">
        <v>2</v>
      </c>
      <c r="G39" s="106"/>
      <c r="H39" s="104"/>
      <c r="I39" s="107"/>
      <c r="J39" s="108"/>
    </row>
    <row r="40" spans="1:10" ht="33.75">
      <c r="A40" s="101" t="str">
        <f>Criteria!$A39</f>
        <v>Interactive components</v>
      </c>
      <c r="B40" s="103">
        <v>37</v>
      </c>
      <c r="C40" s="103" t="str">
        <f>Criteria!B39</f>
        <v>5.1</v>
      </c>
      <c r="D40" s="103" t="str">
        <f>Criteria!C39</f>
        <v>A</v>
      </c>
      <c r="E40" s="104" t="str">
        <f>Criteria!D39</f>
        <v>Is each user interface component, if necessary, compatible with assistive technologies (excluding special cases)?</v>
      </c>
      <c r="F40" s="105" t="s">
        <v>2</v>
      </c>
      <c r="G40" s="106"/>
      <c r="H40" s="104"/>
      <c r="I40" s="107"/>
      <c r="J40" s="108"/>
    </row>
    <row r="41" spans="1:10" ht="56.25" customHeight="1">
      <c r="A41" s="101" t="str">
        <f>Criteria!$A40</f>
        <v>Interactive components</v>
      </c>
      <c r="B41" s="103">
        <v>38</v>
      </c>
      <c r="C41" s="103" t="str">
        <f>Criteria!B40</f>
        <v>5.2</v>
      </c>
      <c r="D41" s="103" t="str">
        <f>Criteria!C40</f>
        <v>A</v>
      </c>
      <c r="E41" s="104" t="str">
        <f>Criteria!D40</f>
        <v>Is every user interface component accessible and operable by keyboard and any pointing device (excluding special cases)?</v>
      </c>
      <c r="F41" s="105" t="s">
        <v>2</v>
      </c>
      <c r="G41" s="106"/>
      <c r="H41" s="104"/>
      <c r="I41" s="107"/>
      <c r="J41" s="108"/>
    </row>
    <row r="42" spans="1:10" ht="22.5">
      <c r="A42" s="101" t="str">
        <f>Criteria!$A41</f>
        <v>Interactive components</v>
      </c>
      <c r="B42" s="103">
        <v>39</v>
      </c>
      <c r="C42" s="103" t="str">
        <f>Criteria!B41</f>
        <v>5.3</v>
      </c>
      <c r="D42" s="103" t="str">
        <f>Criteria!C41</f>
        <v>A</v>
      </c>
      <c r="E42" s="104" t="str">
        <f>Criteria!D41</f>
        <v>Does each context change meet one of these conditions?</v>
      </c>
      <c r="F42" s="105" t="s">
        <v>2</v>
      </c>
      <c r="G42" s="106"/>
      <c r="H42" s="104"/>
      <c r="I42" s="107"/>
      <c r="J42" s="108"/>
    </row>
    <row r="43" spans="1:10" ht="22.5">
      <c r="A43" s="101" t="str">
        <f>Criteria!$A42</f>
        <v>Interactive components</v>
      </c>
      <c r="B43" s="103">
        <v>40</v>
      </c>
      <c r="C43" s="103" t="str">
        <f>Criteria!B42</f>
        <v>5.4</v>
      </c>
      <c r="D43" s="103" t="str">
        <f>Criteria!C42</f>
        <v>AA</v>
      </c>
      <c r="E43" s="104" t="str">
        <f>Criteria!D42</f>
        <v>On each screen, are the status messages correctly rendered by assistive technologies?</v>
      </c>
      <c r="F43" s="105" t="s">
        <v>2</v>
      </c>
      <c r="G43" s="106"/>
      <c r="H43" s="104"/>
      <c r="I43" s="109"/>
      <c r="J43" s="108"/>
    </row>
    <row r="44" spans="1:10" ht="22.5">
      <c r="A44" s="101" t="str">
        <f>Criteria!$A43</f>
        <v>Interactive components</v>
      </c>
      <c r="B44" s="103">
        <v>41</v>
      </c>
      <c r="C44" s="103" t="str">
        <f>Criteria!B43</f>
        <v>5.5</v>
      </c>
      <c r="D44" s="103" t="str">
        <f>Criteria!C43</f>
        <v>A</v>
      </c>
      <c r="E44" s="104" t="str">
        <f>Criteria!D43</f>
        <v>Is each state of a toggle control presented to the user perceptible?</v>
      </c>
      <c r="F44" s="105" t="s">
        <v>2</v>
      </c>
      <c r="G44" s="106"/>
      <c r="H44" s="104"/>
      <c r="I44" s="107"/>
      <c r="J44" s="108"/>
    </row>
    <row r="45" spans="1:10" ht="22.5">
      <c r="A45" s="101" t="str">
        <f>Criteria!$A44</f>
        <v>Mandatory elements</v>
      </c>
      <c r="B45" s="103">
        <v>42</v>
      </c>
      <c r="C45" s="103" t="str">
        <f>Criteria!B44</f>
        <v>6.1</v>
      </c>
      <c r="D45" s="103" t="str">
        <f>Criteria!C44</f>
        <v>A</v>
      </c>
      <c r="E45" s="104" t="str">
        <f>Criteria!D44</f>
        <v>On each screen, are texts rendered by assistive technologies in the main language of the screen?</v>
      </c>
      <c r="F45" s="105" t="s">
        <v>2</v>
      </c>
      <c r="G45" s="106"/>
      <c r="H45" s="104"/>
      <c r="I45" s="107"/>
      <c r="J45" s="108"/>
    </row>
    <row r="46" spans="1:10" ht="33.75">
      <c r="A46" s="101" t="str">
        <f>Criteria!$A45</f>
        <v>Mandatory elements</v>
      </c>
      <c r="B46" s="103">
        <v>43</v>
      </c>
      <c r="C46" s="103" t="str">
        <f>Criteria!B45</f>
        <v>6.2</v>
      </c>
      <c r="D46" s="103" t="str">
        <f>Criteria!C45</f>
        <v>A</v>
      </c>
      <c r="E46" s="104" t="str">
        <f>Criteria!D45</f>
        <v>On each screen, interface elements must not be used only for layout purposes. Is this rule respected?</v>
      </c>
      <c r="F46" s="105" t="s">
        <v>2</v>
      </c>
      <c r="G46" s="106"/>
      <c r="H46" s="104"/>
      <c r="I46" s="107"/>
      <c r="J46" s="108"/>
    </row>
    <row r="47" spans="1:10" ht="22.5">
      <c r="A47" s="101" t="str">
        <f>Criteria!$A46</f>
        <v>Information structure</v>
      </c>
      <c r="B47" s="103">
        <v>44</v>
      </c>
      <c r="C47" s="103" t="str">
        <f>Criteria!B46</f>
        <v>7.1</v>
      </c>
      <c r="D47" s="103" t="str">
        <f>Criteria!C46</f>
        <v>A</v>
      </c>
      <c r="E47" s="104" t="str">
        <f>Criteria!D46</f>
        <v>On each screen, is the information structured by the appropriate use of headings?</v>
      </c>
      <c r="F47" s="105" t="s">
        <v>2</v>
      </c>
      <c r="G47" s="106"/>
      <c r="H47" s="104"/>
      <c r="I47" s="107"/>
      <c r="J47" s="108"/>
    </row>
    <row r="48" spans="1:10" ht="22.5">
      <c r="A48" s="101" t="str">
        <f>Criteria!$A47</f>
        <v>Information structure</v>
      </c>
      <c r="B48" s="103">
        <v>45</v>
      </c>
      <c r="C48" s="103" t="str">
        <f>Criteria!B47</f>
        <v>7.2</v>
      </c>
      <c r="D48" s="103" t="str">
        <f>Criteria!C47</f>
        <v>A</v>
      </c>
      <c r="E48" s="104" t="str">
        <f>Criteria!D47</f>
        <v>On each screen, is each list correctly structured?</v>
      </c>
      <c r="F48" s="105" t="s">
        <v>2</v>
      </c>
      <c r="G48" s="106"/>
      <c r="H48" s="104"/>
      <c r="I48" s="107"/>
      <c r="J48" s="108"/>
    </row>
    <row r="49" spans="1:10" ht="55.35" customHeight="1">
      <c r="A49" s="101" t="str">
        <f>Criteria!$A48</f>
        <v>Presentation</v>
      </c>
      <c r="B49" s="103">
        <v>46</v>
      </c>
      <c r="C49" s="103" t="str">
        <f>Criteria!B48</f>
        <v>8.1</v>
      </c>
      <c r="D49" s="103" t="str">
        <f>Criteria!C48</f>
        <v>A</v>
      </c>
      <c r="E49" s="104" t="str">
        <f>Criteria!D48</f>
        <v>On each screen, is the visible content carrying information accessible to assistive technologies?</v>
      </c>
      <c r="F49" s="105" t="s">
        <v>2</v>
      </c>
      <c r="G49" s="106"/>
      <c r="H49" s="104"/>
      <c r="I49" s="107"/>
      <c r="J49" s="108"/>
    </row>
    <row r="50" spans="1:10" ht="55.35" customHeight="1">
      <c r="A50" s="101" t="str">
        <f>Criteria!$A49</f>
        <v>Presentation</v>
      </c>
      <c r="B50" s="103">
        <v>47</v>
      </c>
      <c r="C50" s="103" t="str">
        <f>Criteria!B49</f>
        <v>8.2</v>
      </c>
      <c r="D50" s="103" t="str">
        <f>Criteria!C49</f>
        <v>AA</v>
      </c>
      <c r="E50" s="104" t="str">
        <f>Criteria!D49</f>
        <v>On each screen, can the user increase the font size by at least 200% (excluding special cases)?</v>
      </c>
      <c r="F50" s="105" t="s">
        <v>2</v>
      </c>
      <c r="G50" s="106"/>
      <c r="H50" s="104"/>
      <c r="I50" s="107"/>
      <c r="J50" s="108"/>
    </row>
    <row r="51" spans="1:10" ht="55.35" customHeight="1">
      <c r="A51" s="101" t="str">
        <f>Criteria!$A50</f>
        <v>Presentation</v>
      </c>
      <c r="B51" s="103">
        <v>48</v>
      </c>
      <c r="C51" s="103" t="str">
        <f>Criteria!B50</f>
        <v>8.3</v>
      </c>
      <c r="D51" s="103" t="str">
        <f>Criteria!C50</f>
        <v>A</v>
      </c>
      <c r="E51" s="104" t="str">
        <f>Criteria!D50</f>
        <v>On each screen, does each component in a text environment whose nature is not obvious have a contrast ratio greater than or equal to 3:1 in relation to the surrounding text?</v>
      </c>
      <c r="F51" s="105" t="s">
        <v>2</v>
      </c>
      <c r="G51" s="106"/>
      <c r="H51" s="104"/>
      <c r="I51" s="107"/>
      <c r="J51" s="108"/>
    </row>
    <row r="52" spans="1:10" ht="45">
      <c r="A52" s="101" t="str">
        <f>Criteria!$A51</f>
        <v>Presentation</v>
      </c>
      <c r="B52" s="103">
        <v>49</v>
      </c>
      <c r="C52" s="103" t="str">
        <f>Criteria!B51</f>
        <v>8.4</v>
      </c>
      <c r="D52" s="103" t="str">
        <f>Criteria!C51</f>
        <v>A</v>
      </c>
      <c r="E52" s="104" t="str">
        <f>Criteria!D51</f>
        <v>On each screen, for each component in a text environment whose nature is not obvious, is there an indication other than colour to indicate when focused and hovered with the mouse?</v>
      </c>
      <c r="F52" s="105" t="s">
        <v>2</v>
      </c>
      <c r="G52" s="106"/>
      <c r="H52" s="104"/>
      <c r="I52" s="107"/>
      <c r="J52" s="108"/>
    </row>
    <row r="53" spans="1:10" ht="55.35" customHeight="1">
      <c r="A53" s="101" t="str">
        <f>Criteria!$A52</f>
        <v>Presentation</v>
      </c>
      <c r="B53" s="103">
        <v>50</v>
      </c>
      <c r="C53" s="103" t="str">
        <f>Criteria!B52</f>
        <v>8.5</v>
      </c>
      <c r="D53" s="103" t="str">
        <f>Criteria!C52</f>
        <v>A</v>
      </c>
      <c r="E53" s="104" t="str">
        <f>Criteria!D52</f>
        <v>On each screen, for each element receiving the focus, is the focus visible?</v>
      </c>
      <c r="F53" s="105" t="s">
        <v>2</v>
      </c>
      <c r="G53" s="106"/>
      <c r="H53" s="104"/>
      <c r="I53" s="107"/>
      <c r="J53" s="108"/>
    </row>
    <row r="54" spans="1:10" ht="55.35" customHeight="1">
      <c r="A54" s="101" t="str">
        <f>Criteria!$A53</f>
        <v>Presentation</v>
      </c>
      <c r="B54" s="103">
        <v>51</v>
      </c>
      <c r="C54" s="103" t="str">
        <f>Criteria!B53</f>
        <v>8.6</v>
      </c>
      <c r="D54" s="103" t="str">
        <f>Criteria!C53</f>
        <v>A</v>
      </c>
      <c r="E54" s="104" t="str">
        <f>Criteria!D53</f>
        <v>On each screen, information must not be conveyed solely by shape, size or location. Is this rule respected?</v>
      </c>
      <c r="F54" s="105" t="s">
        <v>2</v>
      </c>
      <c r="G54" s="106"/>
      <c r="H54" s="104"/>
      <c r="I54" s="107"/>
      <c r="J54" s="108"/>
    </row>
    <row r="55" spans="1:10" ht="55.35" customHeight="1">
      <c r="A55" s="101" t="str">
        <f>Criteria!$A54</f>
        <v>Presentation</v>
      </c>
      <c r="B55" s="103">
        <v>52</v>
      </c>
      <c r="C55" s="103" t="str">
        <f>Criteria!B54</f>
        <v>8.7</v>
      </c>
      <c r="D55" s="103" t="str">
        <f>Criteria!C54</f>
        <v>AA</v>
      </c>
      <c r="E55" s="104" t="str">
        <f>Criteria!D54</f>
        <v>On each screen, is the additional content that appears when the focus is set or when a user interface component is hovered over controllable by the user (excluding special cases)?</v>
      </c>
      <c r="F55" s="105" t="s">
        <v>2</v>
      </c>
      <c r="G55" s="106"/>
      <c r="H55" s="104"/>
      <c r="I55" s="107"/>
      <c r="J55" s="108"/>
    </row>
    <row r="56" spans="1:10" ht="55.35" customHeight="1">
      <c r="A56" s="101" t="str">
        <f>Criteria!$A55</f>
        <v>Forms</v>
      </c>
      <c r="B56" s="103">
        <v>53</v>
      </c>
      <c r="C56" s="103" t="str">
        <f>Criteria!B55</f>
        <v>9.1</v>
      </c>
      <c r="D56" s="103" t="str">
        <f>Criteria!C55</f>
        <v>A</v>
      </c>
      <c r="E56" s="104" t="str">
        <f>Criteria!D55</f>
        <v>Does each form field have a visible label?</v>
      </c>
      <c r="F56" s="105" t="s">
        <v>2</v>
      </c>
      <c r="G56" s="106"/>
      <c r="H56" s="104"/>
      <c r="I56" s="107"/>
      <c r="J56" s="108"/>
    </row>
    <row r="57" spans="1:10" ht="55.35" customHeight="1">
      <c r="A57" s="101" t="str">
        <f>Criteria!$A56</f>
        <v>Forms</v>
      </c>
      <c r="B57" s="103">
        <v>54</v>
      </c>
      <c r="C57" s="103" t="str">
        <f>Criteria!B56</f>
        <v>9.2</v>
      </c>
      <c r="D57" s="103" t="str">
        <f>Criteria!C56</f>
        <v>A</v>
      </c>
      <c r="E57" s="104" t="str">
        <f>Criteria!D56</f>
        <v>Does each form field have a label that is accessible to assistive technologies?</v>
      </c>
      <c r="F57" s="105" t="s">
        <v>2</v>
      </c>
      <c r="G57" s="106"/>
      <c r="H57" s="104"/>
      <c r="I57" s="107"/>
      <c r="J57" s="108"/>
    </row>
    <row r="58" spans="1:10">
      <c r="A58" s="101" t="str">
        <f>Criteria!$A57</f>
        <v>Forms</v>
      </c>
      <c r="B58" s="103">
        <v>55</v>
      </c>
      <c r="C58" s="103" t="str">
        <f>Criteria!B57</f>
        <v>9.3</v>
      </c>
      <c r="D58" s="103" t="str">
        <f>Criteria!C57</f>
        <v>A</v>
      </c>
      <c r="E58" s="104" t="str">
        <f>Criteria!D57</f>
        <v>Is each label associated with a form field relevant?</v>
      </c>
      <c r="F58" s="105" t="s">
        <v>2</v>
      </c>
      <c r="G58" s="106"/>
      <c r="H58" s="104"/>
      <c r="I58" s="107"/>
      <c r="J58" s="108"/>
    </row>
    <row r="59" spans="1:10" ht="22.5">
      <c r="A59" s="101" t="str">
        <f>Criteria!$A58</f>
        <v>Forms</v>
      </c>
      <c r="B59" s="103">
        <v>56</v>
      </c>
      <c r="C59" s="103" t="str">
        <f>Criteria!B58</f>
        <v>9.4</v>
      </c>
      <c r="D59" s="103" t="str">
        <f>Criteria!C58</f>
        <v>A</v>
      </c>
      <c r="E59" s="104" t="str">
        <f>Criteria!D58</f>
        <v>Are each field label and its associated field located next to each other?</v>
      </c>
      <c r="F59" s="105" t="s">
        <v>2</v>
      </c>
      <c r="G59" s="106"/>
      <c r="H59" s="104"/>
      <c r="I59" s="107"/>
      <c r="J59" s="108"/>
    </row>
    <row r="60" spans="1:10" ht="55.35" customHeight="1">
      <c r="A60" s="101" t="str">
        <f>Criteria!$A59</f>
        <v>Forms</v>
      </c>
      <c r="B60" s="103">
        <v>57</v>
      </c>
      <c r="C60" s="103" t="str">
        <f>Criteria!B59</f>
        <v>9.5</v>
      </c>
      <c r="D60" s="103" t="str">
        <f>Criteria!C59</f>
        <v>A</v>
      </c>
      <c r="E60" s="104" t="str">
        <f>Criteria!D59</f>
        <v>In each form, is the label of each button relevant?</v>
      </c>
      <c r="F60" s="105" t="s">
        <v>2</v>
      </c>
      <c r="G60" s="106"/>
      <c r="H60" s="104"/>
      <c r="I60" s="107"/>
      <c r="J60" s="108"/>
    </row>
    <row r="61" spans="1:10" ht="55.35" customHeight="1">
      <c r="A61" s="101" t="str">
        <f>Criteria!$A60</f>
        <v>Forms</v>
      </c>
      <c r="B61" s="103">
        <v>58</v>
      </c>
      <c r="C61" s="103" t="str">
        <f>Criteria!B60</f>
        <v>9.6</v>
      </c>
      <c r="D61" s="103" t="str">
        <f>Criteria!C60</f>
        <v>A</v>
      </c>
      <c r="E61" s="104" t="str">
        <f>Criteria!D60</f>
        <v>In each form, are the related form controls identified, if necessary?</v>
      </c>
      <c r="F61" s="105" t="s">
        <v>2</v>
      </c>
      <c r="G61" s="106"/>
      <c r="H61" s="104"/>
      <c r="I61" s="107"/>
      <c r="J61" s="108"/>
    </row>
    <row r="62" spans="1:10" ht="22.5">
      <c r="A62" s="101" t="str">
        <f>Criteria!$A61</f>
        <v>Forms</v>
      </c>
      <c r="B62" s="103">
        <v>59</v>
      </c>
      <c r="C62" s="103" t="str">
        <f>Criteria!B61</f>
        <v>9.7</v>
      </c>
      <c r="D62" s="103" t="str">
        <f>Criteria!C61</f>
        <v>A</v>
      </c>
      <c r="E62" s="104" t="str">
        <f>Criteria!D61</f>
        <v>Are the mandatory form fields correctly identified (excluding special cases)?</v>
      </c>
      <c r="F62" s="105" t="s">
        <v>2</v>
      </c>
      <c r="G62" s="106"/>
      <c r="H62" s="104"/>
      <c r="I62" s="107"/>
      <c r="J62" s="108"/>
    </row>
    <row r="63" spans="1:10" ht="22.5">
      <c r="A63" s="101" t="str">
        <f>Criteria!$A62</f>
        <v>Forms</v>
      </c>
      <c r="B63" s="103">
        <v>60</v>
      </c>
      <c r="C63" s="103" t="str">
        <f>Criteria!B62</f>
        <v>9.8</v>
      </c>
      <c r="D63" s="103" t="str">
        <f>Criteria!C62</f>
        <v>A</v>
      </c>
      <c r="E63" s="104" t="str">
        <f>Criteria!D62</f>
        <v>For each mandatory form field, is the expected data type and/or format available?</v>
      </c>
      <c r="F63" s="105" t="s">
        <v>2</v>
      </c>
      <c r="G63" s="106"/>
      <c r="H63" s="104"/>
      <c r="I63" s="107"/>
      <c r="J63" s="108"/>
    </row>
    <row r="64" spans="1:10">
      <c r="A64" s="101" t="str">
        <f>Criteria!$A63</f>
        <v>Forms</v>
      </c>
      <c r="B64" s="103">
        <v>61</v>
      </c>
      <c r="C64" s="103" t="str">
        <f>Criteria!B63</f>
        <v>9.9</v>
      </c>
      <c r="D64" s="103" t="str">
        <f>Criteria!C63</f>
        <v>A</v>
      </c>
      <c r="E64" s="104" t="str">
        <f>Criteria!D63</f>
        <v>In each form, are input errors accessible?</v>
      </c>
      <c r="F64" s="105" t="s">
        <v>2</v>
      </c>
      <c r="G64" s="106"/>
      <c r="H64" s="104"/>
      <c r="I64" s="107"/>
      <c r="J64" s="108"/>
    </row>
    <row r="65" spans="1:10" ht="33.75">
      <c r="A65" s="101" t="str">
        <f>Criteria!$A64</f>
        <v>Forms</v>
      </c>
      <c r="B65" s="103">
        <v>62</v>
      </c>
      <c r="C65" s="103" t="str">
        <f>Criteria!B64</f>
        <v>9.10</v>
      </c>
      <c r="D65" s="103" t="str">
        <f>Criteria!C64</f>
        <v>AA</v>
      </c>
      <c r="E65" s="104" t="str">
        <f>Criteria!D64</f>
        <v>In each form, is the error management accompanied, if necessary, by suggestions of expected data types, formats or values?</v>
      </c>
      <c r="F65" s="105" t="s">
        <v>2</v>
      </c>
      <c r="G65" s="106"/>
      <c r="H65" s="104"/>
      <c r="I65" s="107"/>
      <c r="J65" s="108"/>
    </row>
    <row r="66" spans="1:10" ht="55.35" customHeight="1">
      <c r="A66" s="101" t="str">
        <f>Criteria!$A65</f>
        <v>Forms</v>
      </c>
      <c r="B66" s="103">
        <v>63</v>
      </c>
      <c r="C66" s="103" t="str">
        <f>Criteria!B65</f>
        <v>9.11</v>
      </c>
      <c r="D66" s="103" t="str">
        <f>Criteria!C65</f>
        <v>AA</v>
      </c>
      <c r="E66" s="104" t="str">
        <f>Criteria!D65</f>
        <v>For each form that modifies or deletes data, or transmits answers to a test or examination, or whose validation has financial or legal consequences, can the data entered be modified, updated or rendered by the user?</v>
      </c>
      <c r="F66" s="105" t="s">
        <v>2</v>
      </c>
      <c r="G66" s="106"/>
      <c r="H66" s="104"/>
      <c r="I66" s="107"/>
      <c r="J66" s="108"/>
    </row>
    <row r="67" spans="1:10" ht="55.35" customHeight="1">
      <c r="A67" s="101" t="str">
        <f>Criteria!$A66</f>
        <v>Forms</v>
      </c>
      <c r="B67" s="103">
        <v>64</v>
      </c>
      <c r="C67" s="103" t="str">
        <f>Criteria!B66</f>
        <v>9.12</v>
      </c>
      <c r="D67" s="103" t="str">
        <f>Criteria!C66</f>
        <v>AA</v>
      </c>
      <c r="E67" s="104" t="str">
        <f>Criteria!D66</f>
        <v>For each field that expects personal user data, is input facilitated?</v>
      </c>
      <c r="F67" s="105" t="s">
        <v>2</v>
      </c>
      <c r="G67" s="106"/>
      <c r="H67" s="104"/>
      <c r="I67" s="107"/>
      <c r="J67" s="108"/>
    </row>
    <row r="68" spans="1:10" ht="55.35" customHeight="1">
      <c r="A68" s="101" t="str">
        <f>Criteria!$A67</f>
        <v>Navigation</v>
      </c>
      <c r="B68" s="103">
        <v>65</v>
      </c>
      <c r="C68" s="103" t="str">
        <f>Criteria!B67</f>
        <v>10.1</v>
      </c>
      <c r="D68" s="103" t="str">
        <f>Criteria!C67</f>
        <v>A</v>
      </c>
      <c r="E68" s="104" t="str">
        <f>Criteria!D67</f>
        <v>On each screen, is the navigation sequence consistent?</v>
      </c>
      <c r="F68" s="105" t="s">
        <v>2</v>
      </c>
      <c r="G68" s="106"/>
      <c r="H68" s="104"/>
      <c r="I68" s="107"/>
      <c r="J68" s="108"/>
    </row>
    <row r="69" spans="1:10" ht="22.5">
      <c r="A69" s="101" t="str">
        <f>Criteria!$A68</f>
        <v>Navigation</v>
      </c>
      <c r="B69" s="103">
        <v>66</v>
      </c>
      <c r="C69" s="103" t="str">
        <f>Criteria!B68</f>
        <v>10.2</v>
      </c>
      <c r="D69" s="103" t="str">
        <f>Criteria!C68</f>
        <v>A</v>
      </c>
      <c r="E69" s="104" t="str">
        <f>Criteria!D68</f>
        <v>On each screen, is the reading sequence by assistive technologies consistent?</v>
      </c>
      <c r="F69" s="105" t="s">
        <v>2</v>
      </c>
      <c r="G69" s="106"/>
      <c r="H69" s="104"/>
      <c r="I69" s="107"/>
      <c r="J69" s="108"/>
    </row>
    <row r="70" spans="1:10" ht="76.5" customHeight="1">
      <c r="A70" s="101" t="str">
        <f>Criteria!$A69</f>
        <v>Navigation</v>
      </c>
      <c r="B70" s="103">
        <v>67</v>
      </c>
      <c r="C70" s="103" t="str">
        <f>Criteria!B69</f>
        <v>10.3</v>
      </c>
      <c r="D70" s="103" t="str">
        <f>Criteria!C69</f>
        <v>A</v>
      </c>
      <c r="E70" s="104" t="str">
        <f>Criteria!D69</f>
        <v>On each screen, the navigation must not contain any keyboard traps. Is this rule respected?</v>
      </c>
      <c r="F70" s="105" t="s">
        <v>2</v>
      </c>
      <c r="G70" s="106"/>
      <c r="H70" s="104"/>
      <c r="I70" s="107"/>
      <c r="J70" s="108"/>
    </row>
    <row r="71" spans="1:10" ht="33.75">
      <c r="A71" s="101" t="str">
        <f>Criteria!$A70</f>
        <v>Navigation</v>
      </c>
      <c r="B71" s="103">
        <v>68</v>
      </c>
      <c r="C71" s="103" t="str">
        <f>Criteria!B70</f>
        <v>10.4</v>
      </c>
      <c r="D71" s="103" t="str">
        <f>Criteria!C70</f>
        <v>A</v>
      </c>
      <c r="E71" s="104" t="str">
        <f>Criteria!D70</f>
        <v>On each screen, are keyboard shortcuts using only one key (upper or lower case letter, punctuation, number or symbol) controllable by the user?</v>
      </c>
      <c r="F71" s="105" t="s">
        <v>2</v>
      </c>
      <c r="G71" s="106"/>
      <c r="H71" s="104"/>
      <c r="I71" s="107"/>
      <c r="J71" s="108"/>
    </row>
    <row r="72" spans="1:10" ht="33.75">
      <c r="A72" s="101" t="str">
        <f>Criteria!$A71</f>
        <v>Consultation</v>
      </c>
      <c r="B72" s="103">
        <v>69</v>
      </c>
      <c r="C72" s="103" t="str">
        <f>Criteria!B71</f>
        <v>11.1</v>
      </c>
      <c r="D72" s="103" t="str">
        <f>Criteria!C71</f>
        <v>A</v>
      </c>
      <c r="E72" s="104" t="str">
        <f>Criteria!D71</f>
        <v>For each screen, does the user have control over each time limit modifying content (excluding special cases)?</v>
      </c>
      <c r="F72" s="105" t="s">
        <v>2</v>
      </c>
      <c r="G72" s="106"/>
      <c r="H72" s="104"/>
      <c r="I72" s="107"/>
      <c r="J72" s="108"/>
    </row>
    <row r="73" spans="1:10" ht="55.35" customHeight="1">
      <c r="A73" s="101" t="str">
        <f>Criteria!$A72</f>
        <v>Consultation</v>
      </c>
      <c r="B73" s="103">
        <v>70</v>
      </c>
      <c r="C73" s="103" t="str">
        <f>Criteria!B72</f>
        <v>11.2</v>
      </c>
      <c r="D73" s="103" t="str">
        <f>Criteria!C72</f>
        <v>A</v>
      </c>
      <c r="E73" s="104" t="str">
        <f>Criteria!D72</f>
        <v>For each screen, can each process limiting the time of a session be stopped or deleted (excluding special cases)?</v>
      </c>
      <c r="F73" s="105" t="s">
        <v>2</v>
      </c>
      <c r="G73" s="106"/>
      <c r="H73" s="104"/>
      <c r="I73" s="107"/>
      <c r="J73" s="108"/>
    </row>
    <row r="74" spans="1:10" ht="55.35" customHeight="1">
      <c r="A74" s="101" t="str">
        <f>Criteria!$A73</f>
        <v>Consultation</v>
      </c>
      <c r="B74" s="103">
        <v>71</v>
      </c>
      <c r="C74" s="103" t="str">
        <f>Criteria!B73</f>
        <v>11.3</v>
      </c>
      <c r="D74" s="103" t="str">
        <f>Criteria!C73</f>
        <v>A</v>
      </c>
      <c r="E74" s="104" t="str">
        <f>Criteria!D73</f>
        <v>On each screen, does each office document available for download have, if necessary, an accessible version (excluding special cases)?</v>
      </c>
      <c r="F74" s="105" t="s">
        <v>2</v>
      </c>
      <c r="G74" s="106"/>
      <c r="H74" s="104"/>
      <c r="I74" s="107"/>
      <c r="J74" s="108"/>
    </row>
    <row r="75" spans="1:10" ht="55.35" customHeight="1">
      <c r="A75" s="101" t="str">
        <f>Criteria!$A74</f>
        <v>Consultation</v>
      </c>
      <c r="B75" s="103">
        <v>72</v>
      </c>
      <c r="C75" s="103" t="str">
        <f>Criteria!B74</f>
        <v>11.4</v>
      </c>
      <c r="D75" s="103" t="str">
        <f>Criteria!C74</f>
        <v>A</v>
      </c>
      <c r="E75" s="104" t="str">
        <f>Criteria!D74</f>
        <v>For each office document with an accessible version, does this version offer the same information (excluding special cases)?</v>
      </c>
      <c r="F75" s="105" t="s">
        <v>2</v>
      </c>
      <c r="G75" s="106"/>
      <c r="H75" s="104"/>
      <c r="I75" s="107"/>
      <c r="J75" s="108"/>
    </row>
    <row r="76" spans="1:10" ht="55.35" customHeight="1">
      <c r="A76" s="101" t="str">
        <f>Criteria!$A75</f>
        <v>Consultation</v>
      </c>
      <c r="B76" s="103">
        <v>73</v>
      </c>
      <c r="C76" s="103" t="str">
        <f>Criteria!B75</f>
        <v>11.5</v>
      </c>
      <c r="D76" s="103" t="str">
        <f>Criteria!C75</f>
        <v>A</v>
      </c>
      <c r="E76" s="104" t="str">
        <f>Criteria!D75</f>
        <v>On each screen, does each cryptic content (ASCII art, emoticon, cryptic syntax) have an alternative?</v>
      </c>
      <c r="F76" s="105" t="s">
        <v>2</v>
      </c>
      <c r="G76" s="106"/>
      <c r="H76" s="104"/>
      <c r="I76" s="107"/>
      <c r="J76" s="108"/>
    </row>
    <row r="77" spans="1:10" ht="33.75">
      <c r="A77" s="101" t="str">
        <f>Criteria!$A76</f>
        <v>Consultation</v>
      </c>
      <c r="B77" s="103">
        <v>74</v>
      </c>
      <c r="C77" s="103" t="str">
        <f>Criteria!B76</f>
        <v>11.6</v>
      </c>
      <c r="D77" s="103" t="str">
        <f>Criteria!C76</f>
        <v>A</v>
      </c>
      <c r="E77" s="104" t="str">
        <f>Criteria!D76</f>
        <v>On each screen, for each cryptic content (ASCII art, emoticon, cryptic syntax) having an alternative, is this alternative relevant?</v>
      </c>
      <c r="F77" s="105" t="s">
        <v>2</v>
      </c>
      <c r="G77" s="106"/>
      <c r="H77" s="104"/>
      <c r="I77" s="107"/>
      <c r="J77" s="108"/>
    </row>
    <row r="78" spans="1:10" ht="22.5">
      <c r="A78" s="101" t="str">
        <f>Criteria!$A77</f>
        <v>Consultation</v>
      </c>
      <c r="B78" s="103">
        <v>75</v>
      </c>
      <c r="C78" s="103" t="str">
        <f>Criteria!B77</f>
        <v>11.7</v>
      </c>
      <c r="D78" s="103" t="str">
        <f>Criteria!C77</f>
        <v>A</v>
      </c>
      <c r="E78" s="104" t="str">
        <f>Criteria!D77</f>
        <v>On each screen, are sudden change in brightness or blinking effects used correctly?</v>
      </c>
      <c r="F78" s="105" t="s">
        <v>2</v>
      </c>
      <c r="G78" s="106"/>
      <c r="H78" s="104"/>
      <c r="I78" s="107"/>
      <c r="J78" s="108"/>
    </row>
    <row r="79" spans="1:10" ht="55.35" customHeight="1">
      <c r="A79" s="101" t="str">
        <f>Criteria!$A78</f>
        <v>Consultation</v>
      </c>
      <c r="B79" s="103">
        <v>76</v>
      </c>
      <c r="C79" s="103" t="str">
        <f>Criteria!B78</f>
        <v>11.8</v>
      </c>
      <c r="D79" s="103" t="str">
        <f>Criteria!C78</f>
        <v>A</v>
      </c>
      <c r="E79" s="104" t="str">
        <f>Criteria!D78</f>
        <v>On each screen, is each moving or blinking content controllable by the user?</v>
      </c>
      <c r="F79" s="105" t="s">
        <v>2</v>
      </c>
      <c r="G79" s="106"/>
      <c r="H79" s="104"/>
      <c r="I79" s="107"/>
      <c r="J79" s="108"/>
    </row>
    <row r="80" spans="1:10" ht="55.35" customHeight="1">
      <c r="A80" s="101" t="str">
        <f>Criteria!$A79</f>
        <v>Consultation</v>
      </c>
      <c r="B80" s="103">
        <v>77</v>
      </c>
      <c r="C80" s="103" t="str">
        <f>Criteria!B79</f>
        <v>11.9</v>
      </c>
      <c r="D80" s="103" t="str">
        <f>Criteria!C79</f>
        <v>AA</v>
      </c>
      <c r="E80" s="104" t="str">
        <f>Criteria!D79</f>
        <v>On each screen, is the content offered viewable regardless of screen orientation (portrait or landscape) (excluding special cases)?</v>
      </c>
      <c r="F80" s="105" t="s">
        <v>2</v>
      </c>
      <c r="G80" s="106"/>
      <c r="H80" s="104"/>
      <c r="I80" s="107"/>
      <c r="J80" s="108"/>
    </row>
    <row r="81" spans="1:10" ht="55.35" customHeight="1">
      <c r="A81" s="101" t="str">
        <f>Criteria!$A80</f>
        <v>Consultation</v>
      </c>
      <c r="B81" s="103">
        <v>78</v>
      </c>
      <c r="C81" s="103" t="str">
        <f>Criteria!B80</f>
        <v>11.10</v>
      </c>
      <c r="D81" s="103" t="str">
        <f>Criteria!C80</f>
        <v>A</v>
      </c>
      <c r="E81" s="104" t="str">
        <f>Criteria!D80</f>
        <v>On each screen, are the features that can be activated using a complex gesture able to be activated using a simple gesture (excluding special cases)?</v>
      </c>
      <c r="F81" s="105" t="s">
        <v>2</v>
      </c>
      <c r="G81" s="106"/>
      <c r="H81" s="104"/>
      <c r="I81" s="107"/>
      <c r="J81" s="108"/>
    </row>
    <row r="82" spans="1:10" ht="55.35" customHeight="1">
      <c r="A82" s="101" t="str">
        <f>Criteria!$A81</f>
        <v>Consultation</v>
      </c>
      <c r="B82" s="103">
        <v>79</v>
      </c>
      <c r="C82" s="103" t="str">
        <f>Criteria!B81</f>
        <v>11.11</v>
      </c>
      <c r="D82" s="103" t="str">
        <f>Criteria!C81</f>
        <v>A</v>
      </c>
      <c r="E82" s="104" t="str">
        <f>Criteria!D81</f>
        <v>On each screen, are the features that can be activated by performing simultaneous actions activated by means of a single action? Is this rule respected (excluding special cases)?</v>
      </c>
      <c r="F82" s="105" t="s">
        <v>2</v>
      </c>
      <c r="G82" s="106"/>
      <c r="H82" s="104"/>
      <c r="I82" s="107"/>
      <c r="J82" s="108"/>
    </row>
    <row r="83" spans="1:10" ht="55.35" customHeight="1">
      <c r="A83" s="101" t="str">
        <f>Criteria!$A82</f>
        <v>Consultation</v>
      </c>
      <c r="B83" s="103">
        <v>80</v>
      </c>
      <c r="C83" s="103" t="str">
        <f>Criteria!B82</f>
        <v>11.12</v>
      </c>
      <c r="D83" s="103" t="str">
        <f>Criteria!C82</f>
        <v>A</v>
      </c>
      <c r="E83" s="104" t="str">
        <f>Criteria!D82</f>
        <v>On each screen, can actions triggered by a pointing device on a single point on the screen be cancelled (excluding special cases)?</v>
      </c>
      <c r="F83" s="105" t="s">
        <v>2</v>
      </c>
      <c r="G83" s="106"/>
      <c r="H83" s="104"/>
      <c r="I83" s="107"/>
      <c r="J83" s="108"/>
    </row>
    <row r="84" spans="1:10" ht="55.35" customHeight="1">
      <c r="A84" s="101" t="str">
        <f>Criteria!$A83</f>
        <v>Consultation</v>
      </c>
      <c r="B84" s="103">
        <v>81</v>
      </c>
      <c r="C84" s="103" t="str">
        <f>Criteria!B83</f>
        <v>11.13</v>
      </c>
      <c r="D84" s="103" t="str">
        <f>Criteria!C83</f>
        <v>A</v>
      </c>
      <c r="E84" s="104" t="str">
        <f>Criteria!D83</f>
        <v>On each screen, can the features involving movement from or to the device be satisfied in an alternative way (excluding special cases)?</v>
      </c>
      <c r="F84" s="105" t="s">
        <v>2</v>
      </c>
      <c r="G84" s="106"/>
      <c r="H84" s="104"/>
      <c r="I84" s="107"/>
      <c r="J84" s="108"/>
    </row>
    <row r="85" spans="1:10" ht="55.35" customHeight="1">
      <c r="A85" s="101" t="str">
        <f>Criteria!$A84</f>
        <v>Consultation</v>
      </c>
      <c r="B85" s="103">
        <v>82</v>
      </c>
      <c r="C85" s="103" t="str">
        <f>Criteria!B84</f>
        <v>11.14</v>
      </c>
      <c r="D85" s="103" t="str">
        <f>Criteria!C84</f>
        <v>AA</v>
      </c>
      <c r="E85" s="104" t="str">
        <f>Criteria!D84</f>
        <v>For each document conversion feature, is the accessibility information available in the source document retained in the destination document (excluding special cases)?</v>
      </c>
      <c r="F85" s="105" t="s">
        <v>2</v>
      </c>
      <c r="G85" s="106"/>
      <c r="H85" s="104"/>
      <c r="I85" s="107"/>
      <c r="J85" s="108"/>
    </row>
    <row r="86" spans="1:10" ht="55.35" customHeight="1">
      <c r="A86" s="101" t="str">
        <f>Criteria!$A85</f>
        <v>Consultation</v>
      </c>
      <c r="B86" s="103">
        <v>83</v>
      </c>
      <c r="C86" s="103" t="str">
        <f>Criteria!B85</f>
        <v>11.15</v>
      </c>
      <c r="D86" s="103" t="str">
        <f>Criteria!C85</f>
        <v>A</v>
      </c>
      <c r="E86" s="104" t="str">
        <f>Criteria!D85</f>
        <v>Is an alternative method available for each identification or control functionality of the application that relies on the use of biological characteristics of the user?</v>
      </c>
      <c r="F86" s="105" t="s">
        <v>2</v>
      </c>
      <c r="G86" s="106"/>
      <c r="H86" s="104"/>
      <c r="I86" s="107"/>
      <c r="J86" s="108"/>
    </row>
    <row r="87" spans="1:10" ht="55.35" customHeight="1">
      <c r="A87" s="101" t="str">
        <f>Criteria!$A86</f>
        <v>Consultation</v>
      </c>
      <c r="B87" s="103">
        <v>84</v>
      </c>
      <c r="C87" s="103" t="str">
        <f>Criteria!B86</f>
        <v>11.16</v>
      </c>
      <c r="D87" s="103" t="str">
        <f>Criteria!C86</f>
        <v>A</v>
      </c>
      <c r="E87" s="104" t="str">
        <f>Criteria!D86</f>
        <v>For each application that incorporates key repeat functionality, is the repeat adjustable (excluding special cases)?</v>
      </c>
      <c r="F87" s="105" t="s">
        <v>2</v>
      </c>
      <c r="G87" s="106"/>
      <c r="H87" s="104"/>
      <c r="I87" s="107"/>
      <c r="J87" s="108"/>
    </row>
    <row r="88" spans="1:10" ht="55.35" customHeight="1">
      <c r="A88" s="101" t="str">
        <f>Criteria!$A87</f>
        <v>Documentation and accessibility features</v>
      </c>
      <c r="B88" s="103">
        <v>85</v>
      </c>
      <c r="C88" s="103" t="str">
        <f>Criteria!B87</f>
        <v>12.1</v>
      </c>
      <c r="D88" s="103" t="str">
        <f>Criteria!C87</f>
        <v>AA</v>
      </c>
      <c r="E88" s="104" t="str">
        <f>Criteria!D87</f>
        <v>Does the application documentation describe the accessibility features of the application and their use?</v>
      </c>
      <c r="F88" s="105" t="s">
        <v>2</v>
      </c>
      <c r="G88" s="106"/>
      <c r="H88" s="104"/>
      <c r="I88" s="107"/>
      <c r="J88" s="108"/>
    </row>
    <row r="89" spans="1:10" ht="55.35" customHeight="1">
      <c r="A89" s="101" t="str">
        <f>Criteria!$A88</f>
        <v>Documentation and accessibility features</v>
      </c>
      <c r="B89" s="103">
        <v>86</v>
      </c>
      <c r="C89" s="103" t="str">
        <f>Criteria!B88</f>
        <v>12.2</v>
      </c>
      <c r="D89" s="103" t="str">
        <f>Criteria!C88</f>
        <v>A</v>
      </c>
      <c r="E89" s="104" t="str">
        <f>Criteria!D88</f>
        <v>For each accessibility feature described in the documentation, the entire path that enables it to be activated meets the accessibility needs of the users who require it. Is this rule respected (excluding special cases)?</v>
      </c>
      <c r="F89" s="105" t="s">
        <v>2</v>
      </c>
      <c r="G89" s="106"/>
      <c r="H89" s="104"/>
      <c r="I89" s="107"/>
      <c r="J89" s="108"/>
    </row>
    <row r="90" spans="1:10" ht="55.35" customHeight="1">
      <c r="A90" s="101" t="str">
        <f>Criteria!$A89</f>
        <v>Documentation and accessibility features</v>
      </c>
      <c r="B90" s="103">
        <v>87</v>
      </c>
      <c r="C90" s="103" t="str">
        <f>Criteria!B89</f>
        <v>12.3</v>
      </c>
      <c r="D90" s="103" t="str">
        <f>Criteria!C89</f>
        <v>A</v>
      </c>
      <c r="E90" s="104" t="str">
        <f>Criteria!D89</f>
        <v>The application does not interfere with the accessibility features of the platform. Is this rule respected?</v>
      </c>
      <c r="F90" s="105" t="s">
        <v>2</v>
      </c>
      <c r="G90" s="106"/>
      <c r="H90" s="104"/>
      <c r="I90" s="107"/>
      <c r="J90" s="108"/>
    </row>
    <row r="91" spans="1:10" ht="55.35" customHeight="1">
      <c r="A91" s="101" t="str">
        <f>Criteria!$A90</f>
        <v>Documentation and accessibility features</v>
      </c>
      <c r="B91" s="103">
        <v>88</v>
      </c>
      <c r="C91" s="103" t="str">
        <f>Criteria!B90</f>
        <v>12.4</v>
      </c>
      <c r="D91" s="103" t="str">
        <f>Criteria!C90</f>
        <v>A</v>
      </c>
      <c r="E91" s="104" t="str">
        <f>Criteria!D90</f>
        <v>Is the application documentation accessible?</v>
      </c>
      <c r="F91" s="105" t="s">
        <v>2</v>
      </c>
      <c r="G91" s="106"/>
      <c r="H91" s="104"/>
      <c r="I91" s="107"/>
      <c r="J91" s="108"/>
    </row>
    <row r="92" spans="1:10" ht="55.35" customHeight="1">
      <c r="A92" s="101" t="str">
        <f>Criteria!$A91</f>
        <v>Editing tools</v>
      </c>
      <c r="B92" s="103">
        <v>89</v>
      </c>
      <c r="C92" s="103" t="str">
        <f>Criteria!B91</f>
        <v>13.1</v>
      </c>
      <c r="D92" s="103" t="str">
        <f>Criteria!C91</f>
        <v>A</v>
      </c>
      <c r="E92" s="104" t="str">
        <f>Criteria!D91</f>
        <v>Can the editing tool be used to define the accessibility information required to create compliant content?</v>
      </c>
      <c r="F92" s="105" t="s">
        <v>2</v>
      </c>
      <c r="G92" s="106"/>
      <c r="H92" s="104"/>
      <c r="I92" s="107"/>
      <c r="J92" s="108"/>
    </row>
    <row r="93" spans="1:10" ht="22.5">
      <c r="A93" s="101" t="str">
        <f>Criteria!$A92</f>
        <v>Editing tools</v>
      </c>
      <c r="B93" s="103">
        <v>90</v>
      </c>
      <c r="C93" s="103" t="str">
        <f>Criteria!B92</f>
        <v>13.2</v>
      </c>
      <c r="D93" s="103" t="str">
        <f>Criteria!C92</f>
        <v>A</v>
      </c>
      <c r="E93" s="104" t="str">
        <f>Criteria!D92</f>
        <v>Does the editing tool provide help with creating accessible content?</v>
      </c>
      <c r="F93" s="105" t="s">
        <v>2</v>
      </c>
      <c r="G93" s="106"/>
      <c r="H93" s="104"/>
      <c r="I93" s="107"/>
      <c r="J93" s="108"/>
    </row>
    <row r="94" spans="1:10" ht="55.35" customHeight="1">
      <c r="A94" s="101" t="str">
        <f>Criteria!$A93</f>
        <v>Editing tools</v>
      </c>
      <c r="B94" s="103">
        <v>91</v>
      </c>
      <c r="C94" s="103" t="str">
        <f>Criteria!B93</f>
        <v>13.3</v>
      </c>
      <c r="D94" s="103" t="str">
        <f>Criteria!C93</f>
        <v>A</v>
      </c>
      <c r="E94" s="104" t="str">
        <f>Criteria!D93</f>
        <v>Is the content generated by each content transformation accessible (excluding special cases)?</v>
      </c>
      <c r="F94" s="105" t="s">
        <v>2</v>
      </c>
      <c r="G94" s="106"/>
      <c r="H94" s="104"/>
      <c r="I94" s="107"/>
      <c r="J94" s="108"/>
    </row>
    <row r="95" spans="1:10" ht="55.35" customHeight="1">
      <c r="A95" s="101" t="str">
        <f>Criteria!$A94</f>
        <v>Editing tools</v>
      </c>
      <c r="B95" s="103">
        <v>92</v>
      </c>
      <c r="C95" s="103" t="str">
        <f>Criteria!B94</f>
        <v>13.4</v>
      </c>
      <c r="D95" s="103" t="str">
        <f>Criteria!C94</f>
        <v>AA</v>
      </c>
      <c r="E95" s="104" t="str">
        <f>Criteria!D94</f>
        <v>For each accessibility error identified by an automatic or semi-automatic accessibility test, does the editing tool provide suggestions for repair?</v>
      </c>
      <c r="F95" s="105" t="s">
        <v>2</v>
      </c>
      <c r="G95" s="106"/>
      <c r="H95" s="104"/>
      <c r="I95" s="107"/>
      <c r="J95" s="108"/>
    </row>
    <row r="96" spans="1:10" ht="55.35" customHeight="1">
      <c r="A96" s="101" t="str">
        <f>Criteria!$A95</f>
        <v>Editing tools</v>
      </c>
      <c r="B96" s="103">
        <v>93</v>
      </c>
      <c r="C96" s="103" t="str">
        <f>Criteria!B95</f>
        <v>13.5</v>
      </c>
      <c r="D96" s="103" t="str">
        <f>Criteria!C95</f>
        <v>A</v>
      </c>
      <c r="E96" s="104" t="str">
        <f>Criteria!D95</f>
        <v>For each set of templates, at least one template meets the requirements of the RAWeb. Is this rule respected?</v>
      </c>
      <c r="F96" s="105" t="s">
        <v>2</v>
      </c>
      <c r="G96" s="106"/>
      <c r="H96" s="104"/>
      <c r="I96" s="107"/>
      <c r="J96" s="108"/>
    </row>
    <row r="97" spans="1:10" ht="22.5">
      <c r="A97" s="101" t="str">
        <f>Criteria!$A96</f>
        <v>Editing tools</v>
      </c>
      <c r="B97" s="103">
        <v>94</v>
      </c>
      <c r="C97" s="103" t="str">
        <f>Criteria!B96</f>
        <v>13.6</v>
      </c>
      <c r="D97" s="103" t="str">
        <f>Criteria!C96</f>
        <v>A</v>
      </c>
      <c r="E97" s="104" t="str">
        <f>Criteria!D96</f>
        <v>Is each template that enables the RAWeb requirements to be met clearly identifiable?</v>
      </c>
      <c r="F97" s="105" t="s">
        <v>2</v>
      </c>
      <c r="G97" s="106"/>
      <c r="H97" s="104"/>
      <c r="I97" s="107"/>
      <c r="J97" s="108"/>
    </row>
    <row r="98" spans="1:10" ht="33.75">
      <c r="A98" s="101" t="str">
        <f>Criteria!$A97</f>
        <v>Support services</v>
      </c>
      <c r="B98" s="103">
        <v>95</v>
      </c>
      <c r="C98" s="103" t="str">
        <f>Criteria!B97</f>
        <v>14.1</v>
      </c>
      <c r="D98" s="103" t="str">
        <f>Criteria!C97</f>
        <v>AA</v>
      </c>
      <c r="E98" s="104" t="str">
        <f>Criteria!D97</f>
        <v>Does each support service provide information relating to the accessibility features of the application described in the documentation?</v>
      </c>
      <c r="F98" s="105" t="s">
        <v>2</v>
      </c>
      <c r="G98" s="106"/>
      <c r="H98" s="104"/>
      <c r="I98" s="107"/>
      <c r="J98" s="108"/>
    </row>
    <row r="99" spans="1:10" ht="33.75">
      <c r="A99" s="101" t="str">
        <f>Criteria!$A98</f>
        <v>Support services</v>
      </c>
      <c r="B99" s="103">
        <v>96</v>
      </c>
      <c r="C99" s="103" t="str">
        <f>Criteria!B98</f>
        <v>14.2</v>
      </c>
      <c r="D99" s="103" t="str">
        <f>Criteria!C98</f>
        <v>A</v>
      </c>
      <c r="E99" s="104" t="str">
        <f>Criteria!D98</f>
        <v>The support service meets the communication needs of people with disabilities directly or through a relay service. Is this rule respected?</v>
      </c>
      <c r="F99" s="105" t="s">
        <v>2</v>
      </c>
      <c r="G99" s="106"/>
      <c r="H99" s="104"/>
      <c r="I99" s="107"/>
      <c r="J99" s="108"/>
    </row>
    <row r="100" spans="1:10" ht="45">
      <c r="A100" s="101" t="str">
        <f>Criteria!$A99</f>
        <v>Real-time communication</v>
      </c>
      <c r="B100" s="103">
        <v>97</v>
      </c>
      <c r="C100" s="103" t="str">
        <f>Criteria!B99</f>
        <v>15.1</v>
      </c>
      <c r="D100" s="103" t="str">
        <f>Criteria!C99</f>
        <v>A</v>
      </c>
      <c r="E100" s="104" t="str">
        <f>Criteria!D99</f>
        <v>For each two-way voice communication application, is the application capable of encoding and decoding this communication with a frequency range whose upper limit is at least 7,000 Hz?</v>
      </c>
      <c r="F100" s="105" t="s">
        <v>2</v>
      </c>
      <c r="G100" s="106"/>
      <c r="H100" s="104"/>
      <c r="I100" s="107"/>
      <c r="J100" s="108"/>
    </row>
    <row r="101" spans="1:10" ht="33.75">
      <c r="A101" s="101" t="str">
        <f>Criteria!$A100</f>
        <v>Real-time communication</v>
      </c>
      <c r="B101" s="103">
        <v>98</v>
      </c>
      <c r="C101" s="103" t="str">
        <f>Criteria!B100</f>
        <v>15.2</v>
      </c>
      <c r="D101" s="103" t="str">
        <f>Criteria!C100</f>
        <v>A</v>
      </c>
      <c r="E101" s="104" t="str">
        <f>Criteria!D100</f>
        <v>Does each application that supports two-way voice communication have real-time text communication functionality?</v>
      </c>
      <c r="F101" s="105" t="s">
        <v>2</v>
      </c>
      <c r="G101" s="106"/>
      <c r="H101" s="104"/>
      <c r="I101" s="107"/>
      <c r="J101" s="108"/>
    </row>
    <row r="102" spans="1:10" ht="33.75">
      <c r="A102" s="101" t="str">
        <f>Criteria!$A101</f>
        <v>Real-time communication</v>
      </c>
      <c r="B102" s="103">
        <v>99</v>
      </c>
      <c r="C102" s="103" t="str">
        <f>Criteria!B101</f>
        <v>15.3</v>
      </c>
      <c r="D102" s="103" t="str">
        <f>Criteria!C101</f>
        <v>A</v>
      </c>
      <c r="E102" s="104" t="str">
        <f>Criteria!D101</f>
        <v>For each application that allows two-way voice communication and real-time text, are both modes usable simultaneously?</v>
      </c>
      <c r="F102" s="105" t="s">
        <v>2</v>
      </c>
      <c r="G102" s="106"/>
      <c r="H102" s="104"/>
      <c r="I102" s="107"/>
      <c r="J102" s="108"/>
    </row>
    <row r="103" spans="1:10" ht="33.75">
      <c r="A103" s="101" t="str">
        <f>Criteria!$A102</f>
        <v>Real-time communication</v>
      </c>
      <c r="B103" s="103">
        <v>100</v>
      </c>
      <c r="C103" s="103" t="str">
        <f>Criteria!B102</f>
        <v>15.4</v>
      </c>
      <c r="D103" s="103" t="str">
        <f>Criteria!C102</f>
        <v>A</v>
      </c>
      <c r="E103" s="104" t="str">
        <f>Criteria!D102</f>
        <v>For each real-time text communication functionality, can the messages be identified (excluding special cases)?</v>
      </c>
      <c r="F103" s="105" t="s">
        <v>2</v>
      </c>
      <c r="G103" s="106"/>
      <c r="H103" s="104"/>
      <c r="I103" s="107"/>
      <c r="J103" s="108"/>
    </row>
    <row r="104" spans="1:10" ht="22.5">
      <c r="A104" s="101" t="str">
        <f>Criteria!$A103</f>
        <v>Real-time communication</v>
      </c>
      <c r="B104" s="103">
        <v>101</v>
      </c>
      <c r="C104" s="103" t="str">
        <f>Criteria!B103</f>
        <v>15.5</v>
      </c>
      <c r="D104" s="103" t="str">
        <f>Criteria!C103</f>
        <v>A</v>
      </c>
      <c r="E104" s="104" t="str">
        <f>Criteria!D103</f>
        <v>For each two-way voice communication application, is a visual indicator of oral activity present?</v>
      </c>
      <c r="F104" s="105" t="s">
        <v>2</v>
      </c>
      <c r="G104" s="106"/>
      <c r="H104" s="104"/>
      <c r="I104" s="107"/>
      <c r="J104" s="108"/>
    </row>
    <row r="105" spans="1:10" ht="45">
      <c r="A105" s="101" t="str">
        <f>Criteria!$A104</f>
        <v>Real-time communication</v>
      </c>
      <c r="B105" s="103">
        <v>102</v>
      </c>
      <c r="C105" s="103" t="str">
        <f>Criteria!B104</f>
        <v>15.6</v>
      </c>
      <c r="D105" s="103" t="str">
        <f>Criteria!C104</f>
        <v>A</v>
      </c>
      <c r="E105" s="104" t="str">
        <f>Criteria!D104</f>
        <v>Does each real-time text communication application that can interact with other real-time text communication applications comply with the interoperability rules in force?</v>
      </c>
      <c r="F105" s="105" t="s">
        <v>2</v>
      </c>
      <c r="G105" s="106"/>
      <c r="H105" s="104"/>
      <c r="I105" s="107"/>
      <c r="J105" s="108"/>
    </row>
    <row r="106" spans="1:10" ht="45">
      <c r="A106" s="101" t="str">
        <f>Criteria!$A105</f>
        <v>Real-time communication</v>
      </c>
      <c r="B106" s="103">
        <v>103</v>
      </c>
      <c r="C106" s="103" t="str">
        <f>Criteria!B105</f>
        <v>15.7</v>
      </c>
      <c r="D106" s="103" t="str">
        <f>Criteria!C105</f>
        <v>AA</v>
      </c>
      <c r="E106" s="104" t="str">
        <f>Criteria!D105</f>
        <v>For each application that supports real-time text (RTT) communication, the transmission delay for each input unit is 500ms or less. Is this rule respected?</v>
      </c>
      <c r="F106" s="105" t="s">
        <v>2</v>
      </c>
      <c r="G106" s="106"/>
      <c r="H106" s="104"/>
      <c r="I106" s="107"/>
      <c r="J106" s="108"/>
    </row>
    <row r="107" spans="1:10" ht="22.5">
      <c r="A107" s="101" t="str">
        <f>Criteria!$A106</f>
        <v>Real-time communication</v>
      </c>
      <c r="B107" s="103">
        <v>104</v>
      </c>
      <c r="C107" s="103" t="str">
        <f>Criteria!B106</f>
        <v>15.8</v>
      </c>
      <c r="D107" s="103" t="str">
        <f>Criteria!C106</f>
        <v>A</v>
      </c>
      <c r="E107" s="104" t="str">
        <f>Criteria!D106</f>
        <v>For each telecommunication application, is the identification of the party initiating a call accessible?</v>
      </c>
      <c r="F107" s="105" t="s">
        <v>2</v>
      </c>
      <c r="G107" s="106"/>
      <c r="H107" s="104"/>
      <c r="I107" s="107"/>
      <c r="J107" s="108"/>
    </row>
    <row r="108" spans="1:10" ht="55.35" customHeight="1">
      <c r="A108" s="101" t="str">
        <f>Criteria!$A107</f>
        <v>Real-time communication</v>
      </c>
      <c r="B108" s="103">
        <v>105</v>
      </c>
      <c r="C108" s="103" t="str">
        <f>Criteria!B107</f>
        <v>15.9</v>
      </c>
      <c r="D108" s="103" t="str">
        <f>Criteria!C107</f>
        <v>A</v>
      </c>
      <c r="E108" s="104" t="str">
        <f>Criteria!D107</f>
        <v>For each two-way voice communication application that provides caller identification, is there a way to present this identification for sign language users?</v>
      </c>
      <c r="F108" s="105" t="s">
        <v>2</v>
      </c>
      <c r="G108" s="106"/>
      <c r="H108" s="104"/>
      <c r="I108" s="107"/>
      <c r="J108" s="108"/>
    </row>
    <row r="109" spans="1:10" ht="33.75">
      <c r="A109" s="101" t="str">
        <f>Criteria!$A108</f>
        <v>Real-time communication</v>
      </c>
      <c r="B109" s="103">
        <v>106</v>
      </c>
      <c r="C109" s="103" t="str">
        <f>Criteria!B108</f>
        <v>15.10</v>
      </c>
      <c r="D109" s="103" t="str">
        <f>Criteria!C108</f>
        <v>A</v>
      </c>
      <c r="E109" s="104" t="str">
        <f>Criteria!D108</f>
        <v>For each two-way voice communication application that has voice-based services, are these services usable without the need to listen or speak?</v>
      </c>
      <c r="F109" s="105" t="s">
        <v>2</v>
      </c>
      <c r="G109" s="106"/>
      <c r="H109" s="104"/>
      <c r="I109" s="107"/>
      <c r="J109" s="108"/>
    </row>
    <row r="110" spans="1:10" ht="33.75">
      <c r="A110" s="101" t="str">
        <f>Criteria!$A109</f>
        <v>Real-time communication</v>
      </c>
      <c r="B110" s="103">
        <v>107</v>
      </c>
      <c r="C110" s="103" t="str">
        <f>Criteria!B109</f>
        <v>15.11</v>
      </c>
      <c r="D110" s="103" t="str">
        <f>Criteria!C109</f>
        <v>AA</v>
      </c>
      <c r="E110" s="104" t="str">
        <f>Criteria!D109</f>
        <v>For each two-way voice communication application that has real-time video, is the quality of the video sufficient?</v>
      </c>
      <c r="F110" s="105" t="s">
        <v>2</v>
      </c>
    </row>
  </sheetData>
  <autoFilter ref="A3:M158" xr:uid="{00000000-0009-0000-0000-000019000000}"/>
  <mergeCells count="4">
    <mergeCell ref="A1:D1"/>
    <mergeCell ref="A2:D2"/>
    <mergeCell ref="E1:I1"/>
    <mergeCell ref="E2:I2"/>
  </mergeCells>
  <conditionalFormatting sqref="G4:G109">
    <cfRule type="cellIs" dxfId="8" priority="9" operator="equal">
      <formula>"D"</formula>
    </cfRule>
  </conditionalFormatting>
  <conditionalFormatting sqref="F4">
    <cfRule type="cellIs" dxfId="7" priority="5" operator="equal">
      <formula>"c"</formula>
    </cfRule>
    <cfRule type="cellIs" dxfId="6" priority="6" operator="equal">
      <formula>"nc"</formula>
    </cfRule>
    <cfRule type="cellIs" dxfId="5" priority="7" operator="equal">
      <formula>"na"</formula>
    </cfRule>
    <cfRule type="cellIs" dxfId="4" priority="8" operator="equal">
      <formula>"nt"</formula>
    </cfRule>
  </conditionalFormatting>
  <conditionalFormatting sqref="F5:F110">
    <cfRule type="cellIs" dxfId="3" priority="1" operator="equal">
      <formula>"c"</formula>
    </cfRule>
    <cfRule type="cellIs" dxfId="2" priority="2" operator="equal">
      <formula>"nc"</formula>
    </cfRule>
    <cfRule type="cellIs" dxfId="1" priority="3" operator="equal">
      <formula>"na"</formula>
    </cfRule>
    <cfRule type="cellIs" dxfId="0" priority="4" operator="equal">
      <formula>"nt"</formula>
    </cfRule>
  </conditionalFormatting>
  <pageMargins left="0.7" right="0.7" top="0.75" bottom="0.75" header="0.3" footer="0.3"/>
  <pageSetup paperSize="9" orientation="landscape" horizontalDpi="4294967293" verticalDpi="4294967293"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900-000000000000}">
          <x14:formula1>
            <xm:f>CalculationBase!$AH$7:$AH$10</xm:f>
          </x14:formula1>
          <xm:sqref>F4:F110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9"/>
  <sheetViews>
    <sheetView zoomScale="94" zoomScaleNormal="94" workbookViewId="0">
      <selection activeCell="F22" sqref="F22"/>
    </sheetView>
  </sheetViews>
  <sheetFormatPr defaultColWidth="8.5703125" defaultRowHeight="15"/>
  <cols>
    <col min="1" max="1" width="19.42578125" style="14" customWidth="1"/>
    <col min="2" max="2" width="10.42578125" style="58" customWidth="1"/>
    <col min="3" max="3" width="8.5703125" style="59"/>
    <col min="4" max="4" width="91.5703125" style="57" customWidth="1"/>
    <col min="5" max="5" width="8.5703125" style="57"/>
    <col min="6" max="16384" width="8.5703125" style="14"/>
  </cols>
  <sheetData>
    <row r="1" spans="1:5" s="7" customFormat="1" ht="10.5" customHeight="1">
      <c r="A1" s="131" t="s">
        <v>147</v>
      </c>
      <c r="B1" s="131"/>
      <c r="C1" s="131"/>
      <c r="D1" s="131"/>
      <c r="E1" s="6"/>
    </row>
    <row r="2" spans="1:5" s="7" customFormat="1" ht="11.25">
      <c r="A2" s="50" t="s">
        <v>148</v>
      </c>
      <c r="B2" s="112" t="s">
        <v>149</v>
      </c>
      <c r="C2" s="112" t="s">
        <v>150</v>
      </c>
      <c r="D2" s="112" t="s">
        <v>151</v>
      </c>
      <c r="E2" s="6"/>
    </row>
    <row r="3" spans="1:5" s="53" customFormat="1">
      <c r="A3" s="51" t="s">
        <v>152</v>
      </c>
      <c r="B3" s="38" t="s">
        <v>38</v>
      </c>
      <c r="C3" s="38" t="s">
        <v>0</v>
      </c>
      <c r="D3" s="49" t="s">
        <v>153</v>
      </c>
      <c r="E3" s="52"/>
    </row>
    <row r="4" spans="1:5" s="53" customFormat="1" ht="30">
      <c r="A4" s="51" t="s">
        <v>152</v>
      </c>
      <c r="B4" s="38" t="s">
        <v>39</v>
      </c>
      <c r="C4" s="38" t="s">
        <v>0</v>
      </c>
      <c r="D4" s="49" t="s">
        <v>154</v>
      </c>
      <c r="E4" s="52"/>
    </row>
    <row r="5" spans="1:5" s="53" customFormat="1" ht="30">
      <c r="A5" s="51" t="s">
        <v>152</v>
      </c>
      <c r="B5" s="38" t="s">
        <v>40</v>
      </c>
      <c r="C5" s="38" t="s">
        <v>0</v>
      </c>
      <c r="D5" s="49" t="s">
        <v>155</v>
      </c>
      <c r="E5" s="52"/>
    </row>
    <row r="6" spans="1:5" s="53" customFormat="1" ht="45">
      <c r="A6" s="51" t="s">
        <v>152</v>
      </c>
      <c r="B6" s="38" t="s">
        <v>41</v>
      </c>
      <c r="C6" s="38" t="s">
        <v>0</v>
      </c>
      <c r="D6" s="49" t="s">
        <v>297</v>
      </c>
      <c r="E6" s="52"/>
    </row>
    <row r="7" spans="1:5" s="53" customFormat="1">
      <c r="A7" s="51" t="s">
        <v>152</v>
      </c>
      <c r="B7" s="38" t="s">
        <v>42</v>
      </c>
      <c r="C7" s="38" t="s">
        <v>0</v>
      </c>
      <c r="D7" s="49" t="s">
        <v>156</v>
      </c>
      <c r="E7" s="52"/>
    </row>
    <row r="8" spans="1:5" s="53" customFormat="1">
      <c r="A8" s="51" t="s">
        <v>152</v>
      </c>
      <c r="B8" s="38" t="s">
        <v>43</v>
      </c>
      <c r="C8" s="38" t="s">
        <v>0</v>
      </c>
      <c r="D8" s="49" t="s">
        <v>157</v>
      </c>
      <c r="E8" s="52"/>
    </row>
    <row r="9" spans="1:5" s="53" customFormat="1" ht="30">
      <c r="A9" s="51" t="s">
        <v>152</v>
      </c>
      <c r="B9" s="38" t="s">
        <v>44</v>
      </c>
      <c r="C9" s="38" t="s">
        <v>0</v>
      </c>
      <c r="D9" s="49" t="s">
        <v>158</v>
      </c>
      <c r="E9" s="52"/>
    </row>
    <row r="10" spans="1:5" s="53" customFormat="1" ht="30">
      <c r="A10" s="51" t="s">
        <v>152</v>
      </c>
      <c r="B10" s="38" t="s">
        <v>45</v>
      </c>
      <c r="C10" s="38" t="s">
        <v>1</v>
      </c>
      <c r="D10" s="49" t="s">
        <v>159</v>
      </c>
      <c r="E10" s="52"/>
    </row>
    <row r="11" spans="1:5" s="53" customFormat="1">
      <c r="A11" s="51" t="s">
        <v>152</v>
      </c>
      <c r="B11" s="38" t="s">
        <v>46</v>
      </c>
      <c r="C11" s="38" t="s">
        <v>1</v>
      </c>
      <c r="D11" s="49" t="s">
        <v>160</v>
      </c>
      <c r="E11" s="52"/>
    </row>
    <row r="12" spans="1:5" s="53" customFormat="1">
      <c r="A12" s="51" t="s">
        <v>161</v>
      </c>
      <c r="B12" s="38" t="s">
        <v>47</v>
      </c>
      <c r="C12" s="38" t="s">
        <v>0</v>
      </c>
      <c r="D12" s="49" t="s">
        <v>162</v>
      </c>
      <c r="E12" s="52"/>
    </row>
    <row r="13" spans="1:5" s="53" customFormat="1" ht="30">
      <c r="A13" s="51" t="s">
        <v>161</v>
      </c>
      <c r="B13" s="38" t="s">
        <v>48</v>
      </c>
      <c r="C13" s="38" t="s">
        <v>1</v>
      </c>
      <c r="D13" s="49" t="s">
        <v>163</v>
      </c>
      <c r="E13" s="52"/>
    </row>
    <row r="14" spans="1:5" s="53" customFormat="1" ht="30">
      <c r="A14" s="51" t="s">
        <v>161</v>
      </c>
      <c r="B14" s="38" t="s">
        <v>49</v>
      </c>
      <c r="C14" s="38" t="s">
        <v>1</v>
      </c>
      <c r="D14" s="49" t="s">
        <v>164</v>
      </c>
      <c r="E14" s="52"/>
    </row>
    <row r="15" spans="1:5" s="53" customFormat="1" ht="30">
      <c r="A15" s="51" t="s">
        <v>161</v>
      </c>
      <c r="B15" s="38" t="s">
        <v>50</v>
      </c>
      <c r="C15" s="38" t="s">
        <v>1</v>
      </c>
      <c r="D15" s="49" t="s">
        <v>165</v>
      </c>
      <c r="E15" s="52"/>
    </row>
    <row r="16" spans="1:5" s="53" customFormat="1" ht="30">
      <c r="A16" s="54" t="s">
        <v>166</v>
      </c>
      <c r="B16" s="38" t="s">
        <v>51</v>
      </c>
      <c r="C16" s="38" t="s">
        <v>0</v>
      </c>
      <c r="D16" s="49" t="s">
        <v>167</v>
      </c>
      <c r="E16" s="52"/>
    </row>
    <row r="17" spans="1:5" s="53" customFormat="1" ht="30">
      <c r="A17" s="54" t="s">
        <v>166</v>
      </c>
      <c r="B17" s="38" t="s">
        <v>52</v>
      </c>
      <c r="C17" s="38" t="s">
        <v>0</v>
      </c>
      <c r="D17" s="49" t="s">
        <v>168</v>
      </c>
      <c r="E17" s="52"/>
    </row>
    <row r="18" spans="1:5" s="53" customFormat="1" ht="30">
      <c r="A18" s="54" t="s">
        <v>166</v>
      </c>
      <c r="B18" s="38" t="s">
        <v>53</v>
      </c>
      <c r="C18" s="38" t="s">
        <v>0</v>
      </c>
      <c r="D18" s="49" t="s">
        <v>169</v>
      </c>
      <c r="E18" s="52"/>
    </row>
    <row r="19" spans="1:5" s="53" customFormat="1" ht="30">
      <c r="A19" s="54" t="s">
        <v>166</v>
      </c>
      <c r="B19" s="38" t="s">
        <v>54</v>
      </c>
      <c r="C19" s="38" t="s">
        <v>0</v>
      </c>
      <c r="D19" s="49" t="s">
        <v>170</v>
      </c>
      <c r="E19" s="52"/>
    </row>
    <row r="20" spans="1:5" s="53" customFormat="1" ht="30">
      <c r="A20" s="54" t="s">
        <v>166</v>
      </c>
      <c r="B20" s="38" t="s">
        <v>55</v>
      </c>
      <c r="C20" s="38" t="s">
        <v>0</v>
      </c>
      <c r="D20" s="49" t="s">
        <v>171</v>
      </c>
      <c r="E20" s="52"/>
    </row>
    <row r="21" spans="1:5" s="53" customFormat="1" ht="30">
      <c r="A21" s="54" t="s">
        <v>166</v>
      </c>
      <c r="B21" s="38" t="s">
        <v>56</v>
      </c>
      <c r="C21" s="38" t="s">
        <v>0</v>
      </c>
      <c r="D21" s="49" t="s">
        <v>172</v>
      </c>
      <c r="E21" s="52"/>
    </row>
    <row r="22" spans="1:5" s="53" customFormat="1" ht="30">
      <c r="A22" s="54" t="s">
        <v>166</v>
      </c>
      <c r="B22" s="38" t="s">
        <v>57</v>
      </c>
      <c r="C22" s="38" t="s">
        <v>0</v>
      </c>
      <c r="D22" s="49" t="s">
        <v>173</v>
      </c>
      <c r="E22" s="52"/>
    </row>
    <row r="23" spans="1:5" s="53" customFormat="1" ht="30">
      <c r="A23" s="54" t="s">
        <v>166</v>
      </c>
      <c r="B23" s="38" t="s">
        <v>58</v>
      </c>
      <c r="C23" s="38" t="s">
        <v>0</v>
      </c>
      <c r="D23" s="49" t="s">
        <v>174</v>
      </c>
      <c r="E23" s="52"/>
    </row>
    <row r="24" spans="1:5" s="53" customFormat="1" ht="30">
      <c r="A24" s="54" t="s">
        <v>166</v>
      </c>
      <c r="B24" s="38" t="s">
        <v>59</v>
      </c>
      <c r="C24" s="38" t="s">
        <v>1</v>
      </c>
      <c r="D24" s="49" t="s">
        <v>175</v>
      </c>
      <c r="E24" s="52"/>
    </row>
    <row r="25" spans="1:5" s="53" customFormat="1" ht="30">
      <c r="A25" s="54" t="s">
        <v>166</v>
      </c>
      <c r="B25" s="38" t="s">
        <v>60</v>
      </c>
      <c r="C25" s="38" t="s">
        <v>1</v>
      </c>
      <c r="D25" s="49" t="s">
        <v>298</v>
      </c>
      <c r="E25" s="52"/>
    </row>
    <row r="26" spans="1:5" s="53" customFormat="1" ht="30">
      <c r="A26" s="54" t="s">
        <v>166</v>
      </c>
      <c r="B26" s="38" t="s">
        <v>61</v>
      </c>
      <c r="C26" s="38" t="s">
        <v>0</v>
      </c>
      <c r="D26" s="49" t="s">
        <v>176</v>
      </c>
      <c r="E26" s="52"/>
    </row>
    <row r="27" spans="1:5" s="53" customFormat="1">
      <c r="A27" s="54" t="s">
        <v>166</v>
      </c>
      <c r="B27" s="38" t="s">
        <v>62</v>
      </c>
      <c r="C27" s="38" t="s">
        <v>0</v>
      </c>
      <c r="D27" s="49" t="s">
        <v>177</v>
      </c>
      <c r="E27" s="52"/>
    </row>
    <row r="28" spans="1:5" s="53" customFormat="1">
      <c r="A28" s="54" t="s">
        <v>166</v>
      </c>
      <c r="B28" s="38" t="s">
        <v>63</v>
      </c>
      <c r="C28" s="38" t="s">
        <v>0</v>
      </c>
      <c r="D28" s="49" t="s">
        <v>178</v>
      </c>
      <c r="E28" s="52"/>
    </row>
    <row r="29" spans="1:5" s="53" customFormat="1" ht="30">
      <c r="A29" s="54" t="s">
        <v>166</v>
      </c>
      <c r="B29" s="38" t="s">
        <v>64</v>
      </c>
      <c r="C29" s="38" t="s">
        <v>1</v>
      </c>
      <c r="D29" s="49" t="s">
        <v>179</v>
      </c>
      <c r="E29" s="52"/>
    </row>
    <row r="30" spans="1:5" s="53" customFormat="1" ht="30">
      <c r="A30" s="54" t="s">
        <v>166</v>
      </c>
      <c r="B30" s="38" t="s">
        <v>65</v>
      </c>
      <c r="C30" s="38" t="s">
        <v>1</v>
      </c>
      <c r="D30" s="49" t="s">
        <v>180</v>
      </c>
      <c r="E30" s="52"/>
    </row>
    <row r="31" spans="1:5" s="53" customFormat="1" ht="45">
      <c r="A31" s="54" t="s">
        <v>166</v>
      </c>
      <c r="B31" s="38" t="s">
        <v>66</v>
      </c>
      <c r="C31" s="38" t="s">
        <v>1</v>
      </c>
      <c r="D31" s="49" t="s">
        <v>181</v>
      </c>
      <c r="E31" s="52"/>
    </row>
    <row r="32" spans="1:5" s="53" customFormat="1" ht="30">
      <c r="A32" s="54" t="s">
        <v>166</v>
      </c>
      <c r="B32" s="38" t="s">
        <v>67</v>
      </c>
      <c r="C32" s="38" t="s">
        <v>1</v>
      </c>
      <c r="D32" s="49" t="s">
        <v>182</v>
      </c>
      <c r="E32" s="52"/>
    </row>
    <row r="33" spans="1:5" s="53" customFormat="1" ht="30">
      <c r="A33" s="54" t="s">
        <v>166</v>
      </c>
      <c r="B33" s="38" t="s">
        <v>68</v>
      </c>
      <c r="C33" s="38" t="s">
        <v>1</v>
      </c>
      <c r="D33" s="49" t="s">
        <v>183</v>
      </c>
      <c r="E33" s="52"/>
    </row>
    <row r="34" spans="1:5" s="53" customFormat="1">
      <c r="A34" s="54" t="s">
        <v>184</v>
      </c>
      <c r="B34" s="38" t="s">
        <v>69</v>
      </c>
      <c r="C34" s="38" t="s">
        <v>0</v>
      </c>
      <c r="D34" s="49" t="s">
        <v>185</v>
      </c>
      <c r="E34" s="52"/>
    </row>
    <row r="35" spans="1:5" s="53" customFormat="1">
      <c r="A35" s="54" t="s">
        <v>184</v>
      </c>
      <c r="B35" s="38" t="s">
        <v>70</v>
      </c>
      <c r="C35" s="38" t="s">
        <v>0</v>
      </c>
      <c r="D35" s="49" t="s">
        <v>186</v>
      </c>
      <c r="E35" s="52"/>
    </row>
    <row r="36" spans="1:5" s="53" customFormat="1">
      <c r="A36" s="54" t="s">
        <v>184</v>
      </c>
      <c r="B36" s="38" t="s">
        <v>71</v>
      </c>
      <c r="C36" s="38" t="s">
        <v>0</v>
      </c>
      <c r="D36" s="49" t="s">
        <v>187</v>
      </c>
      <c r="E36" s="52"/>
    </row>
    <row r="37" spans="1:5" s="53" customFormat="1">
      <c r="A37" s="54" t="s">
        <v>184</v>
      </c>
      <c r="B37" s="38" t="s">
        <v>72</v>
      </c>
      <c r="C37" s="38" t="s">
        <v>0</v>
      </c>
      <c r="D37" s="49" t="s">
        <v>188</v>
      </c>
      <c r="E37" s="52"/>
    </row>
    <row r="38" spans="1:5" s="53" customFormat="1">
      <c r="A38" s="54" t="s">
        <v>184</v>
      </c>
      <c r="B38" s="38" t="s">
        <v>73</v>
      </c>
      <c r="C38" s="38" t="s">
        <v>0</v>
      </c>
      <c r="D38" s="49" t="s">
        <v>189</v>
      </c>
      <c r="E38" s="52"/>
    </row>
    <row r="39" spans="1:5" s="53" customFormat="1" ht="30">
      <c r="A39" s="54" t="s">
        <v>190</v>
      </c>
      <c r="B39" s="38" t="s">
        <v>74</v>
      </c>
      <c r="C39" s="38" t="s">
        <v>0</v>
      </c>
      <c r="D39" s="49" t="s">
        <v>191</v>
      </c>
      <c r="E39" s="52"/>
    </row>
    <row r="40" spans="1:5" s="53" customFormat="1" ht="30">
      <c r="A40" s="54" t="s">
        <v>190</v>
      </c>
      <c r="B40" s="38" t="s">
        <v>75</v>
      </c>
      <c r="C40" s="38" t="s">
        <v>0</v>
      </c>
      <c r="D40" s="49" t="s">
        <v>299</v>
      </c>
      <c r="E40" s="52"/>
    </row>
    <row r="41" spans="1:5" s="53" customFormat="1">
      <c r="A41" s="54" t="s">
        <v>190</v>
      </c>
      <c r="B41" s="38" t="s">
        <v>76</v>
      </c>
      <c r="C41" s="38" t="s">
        <v>0</v>
      </c>
      <c r="D41" s="49" t="s">
        <v>192</v>
      </c>
      <c r="E41" s="52"/>
    </row>
    <row r="42" spans="1:5" s="53" customFormat="1">
      <c r="A42" s="54" t="s">
        <v>190</v>
      </c>
      <c r="B42" s="38" t="s">
        <v>77</v>
      </c>
      <c r="C42" s="38" t="s">
        <v>1</v>
      </c>
      <c r="D42" s="49" t="s">
        <v>193</v>
      </c>
      <c r="E42" s="52"/>
    </row>
    <row r="43" spans="1:5" s="53" customFormat="1">
      <c r="A43" s="54" t="s">
        <v>190</v>
      </c>
      <c r="B43" s="38" t="s">
        <v>78</v>
      </c>
      <c r="C43" s="38" t="s">
        <v>0</v>
      </c>
      <c r="D43" s="49" t="s">
        <v>194</v>
      </c>
      <c r="E43" s="52"/>
    </row>
    <row r="44" spans="1:5" s="53" customFormat="1">
      <c r="A44" s="54" t="s">
        <v>195</v>
      </c>
      <c r="B44" s="38" t="s">
        <v>79</v>
      </c>
      <c r="C44" s="38" t="s">
        <v>0</v>
      </c>
      <c r="D44" s="49" t="s">
        <v>196</v>
      </c>
      <c r="E44" s="52"/>
    </row>
    <row r="45" spans="1:5" s="53" customFormat="1" ht="30">
      <c r="A45" s="54" t="s">
        <v>195</v>
      </c>
      <c r="B45" s="38" t="s">
        <v>80</v>
      </c>
      <c r="C45" s="38" t="s">
        <v>0</v>
      </c>
      <c r="D45" s="49" t="s">
        <v>197</v>
      </c>
      <c r="E45" s="52"/>
    </row>
    <row r="46" spans="1:5" s="53" customFormat="1">
      <c r="A46" s="54" t="s">
        <v>198</v>
      </c>
      <c r="B46" s="38" t="s">
        <v>81</v>
      </c>
      <c r="C46" s="38" t="s">
        <v>0</v>
      </c>
      <c r="D46" s="49" t="s">
        <v>300</v>
      </c>
      <c r="E46" s="52"/>
    </row>
    <row r="47" spans="1:5" s="53" customFormat="1">
      <c r="A47" s="54" t="s">
        <v>198</v>
      </c>
      <c r="B47" s="38" t="s">
        <v>82</v>
      </c>
      <c r="C47" s="38" t="s">
        <v>0</v>
      </c>
      <c r="D47" s="49" t="s">
        <v>199</v>
      </c>
      <c r="E47" s="52"/>
    </row>
    <row r="48" spans="1:5" s="53" customFormat="1">
      <c r="A48" s="54" t="s">
        <v>200</v>
      </c>
      <c r="B48" s="38" t="s">
        <v>83</v>
      </c>
      <c r="C48" s="38" t="s">
        <v>0</v>
      </c>
      <c r="D48" s="49" t="s">
        <v>201</v>
      </c>
      <c r="E48" s="52"/>
    </row>
    <row r="49" spans="1:5" s="53" customFormat="1">
      <c r="A49" s="54" t="s">
        <v>200</v>
      </c>
      <c r="B49" s="38" t="s">
        <v>84</v>
      </c>
      <c r="C49" s="38" t="s">
        <v>1</v>
      </c>
      <c r="D49" s="49" t="s">
        <v>202</v>
      </c>
      <c r="E49" s="52"/>
    </row>
    <row r="50" spans="1:5" s="53" customFormat="1" ht="30">
      <c r="A50" s="54" t="s">
        <v>200</v>
      </c>
      <c r="B50" s="38" t="s">
        <v>85</v>
      </c>
      <c r="C50" s="38" t="s">
        <v>0</v>
      </c>
      <c r="D50" s="49" t="s">
        <v>203</v>
      </c>
      <c r="E50" s="52"/>
    </row>
    <row r="51" spans="1:5" s="53" customFormat="1" ht="30">
      <c r="A51" s="54" t="s">
        <v>200</v>
      </c>
      <c r="B51" s="38" t="s">
        <v>86</v>
      </c>
      <c r="C51" s="38" t="s">
        <v>0</v>
      </c>
      <c r="D51" s="49" t="s">
        <v>204</v>
      </c>
      <c r="E51" s="52"/>
    </row>
    <row r="52" spans="1:5" s="53" customFormat="1">
      <c r="A52" s="54" t="s">
        <v>200</v>
      </c>
      <c r="B52" s="38" t="s">
        <v>87</v>
      </c>
      <c r="C52" s="38" t="s">
        <v>0</v>
      </c>
      <c r="D52" s="49" t="s">
        <v>205</v>
      </c>
      <c r="E52" s="52"/>
    </row>
    <row r="53" spans="1:5" s="53" customFormat="1" ht="30">
      <c r="A53" s="54" t="s">
        <v>200</v>
      </c>
      <c r="B53" s="38" t="s">
        <v>88</v>
      </c>
      <c r="C53" s="38" t="s">
        <v>0</v>
      </c>
      <c r="D53" s="49" t="s">
        <v>206</v>
      </c>
      <c r="E53" s="52"/>
    </row>
    <row r="54" spans="1:5" s="53" customFormat="1" ht="30">
      <c r="A54" s="54" t="s">
        <v>200</v>
      </c>
      <c r="B54" s="38" t="s">
        <v>89</v>
      </c>
      <c r="C54" s="38" t="s">
        <v>1</v>
      </c>
      <c r="D54" s="49" t="s">
        <v>207</v>
      </c>
      <c r="E54" s="52"/>
    </row>
    <row r="55" spans="1:5" s="53" customFormat="1">
      <c r="A55" s="54" t="s">
        <v>208</v>
      </c>
      <c r="B55" s="38" t="s">
        <v>90</v>
      </c>
      <c r="C55" s="38" t="s">
        <v>0</v>
      </c>
      <c r="D55" s="49" t="s">
        <v>209</v>
      </c>
      <c r="E55" s="52"/>
    </row>
    <row r="56" spans="1:5" s="53" customFormat="1">
      <c r="A56" s="54" t="s">
        <v>208</v>
      </c>
      <c r="B56" s="38" t="s">
        <v>91</v>
      </c>
      <c r="C56" s="38" t="s">
        <v>0</v>
      </c>
      <c r="D56" s="49" t="s">
        <v>210</v>
      </c>
      <c r="E56" s="52"/>
    </row>
    <row r="57" spans="1:5" s="53" customFormat="1">
      <c r="A57" s="54" t="s">
        <v>208</v>
      </c>
      <c r="B57" s="38" t="s">
        <v>92</v>
      </c>
      <c r="C57" s="38" t="s">
        <v>0</v>
      </c>
      <c r="D57" s="49" t="s">
        <v>211</v>
      </c>
      <c r="E57" s="52"/>
    </row>
    <row r="58" spans="1:5" s="53" customFormat="1">
      <c r="A58" s="54" t="s">
        <v>208</v>
      </c>
      <c r="B58" s="38" t="s">
        <v>93</v>
      </c>
      <c r="C58" s="38" t="s">
        <v>0</v>
      </c>
      <c r="D58" s="49" t="s">
        <v>212</v>
      </c>
      <c r="E58" s="52"/>
    </row>
    <row r="59" spans="1:5" s="53" customFormat="1">
      <c r="A59" s="54" t="s">
        <v>208</v>
      </c>
      <c r="B59" s="38" t="s">
        <v>94</v>
      </c>
      <c r="C59" s="38" t="s">
        <v>0</v>
      </c>
      <c r="D59" s="49" t="s">
        <v>301</v>
      </c>
      <c r="E59" s="52"/>
    </row>
    <row r="60" spans="1:5" s="53" customFormat="1">
      <c r="A60" s="54" t="s">
        <v>208</v>
      </c>
      <c r="B60" s="38" t="s">
        <v>95</v>
      </c>
      <c r="C60" s="38" t="s">
        <v>0</v>
      </c>
      <c r="D60" s="49" t="s">
        <v>302</v>
      </c>
      <c r="E60" s="52"/>
    </row>
    <row r="61" spans="1:5" s="53" customFormat="1">
      <c r="A61" s="54" t="s">
        <v>208</v>
      </c>
      <c r="B61" s="38" t="s">
        <v>96</v>
      </c>
      <c r="C61" s="38" t="s">
        <v>0</v>
      </c>
      <c r="D61" s="49" t="s">
        <v>213</v>
      </c>
      <c r="E61" s="52"/>
    </row>
    <row r="62" spans="1:5" s="53" customFormat="1">
      <c r="A62" s="54" t="s">
        <v>208</v>
      </c>
      <c r="B62" s="38" t="s">
        <v>97</v>
      </c>
      <c r="C62" s="38" t="s">
        <v>0</v>
      </c>
      <c r="D62" s="49" t="s">
        <v>214</v>
      </c>
      <c r="E62" s="52"/>
    </row>
    <row r="63" spans="1:5" s="53" customFormat="1">
      <c r="A63" s="54" t="s">
        <v>208</v>
      </c>
      <c r="B63" s="38" t="s">
        <v>98</v>
      </c>
      <c r="C63" s="38" t="s">
        <v>0</v>
      </c>
      <c r="D63" s="49" t="s">
        <v>215</v>
      </c>
      <c r="E63" s="52"/>
    </row>
    <row r="64" spans="1:5" s="53" customFormat="1" ht="30">
      <c r="A64" s="54" t="s">
        <v>208</v>
      </c>
      <c r="B64" s="38" t="s">
        <v>99</v>
      </c>
      <c r="C64" s="38" t="s">
        <v>1</v>
      </c>
      <c r="D64" s="49" t="s">
        <v>303</v>
      </c>
      <c r="E64" s="52"/>
    </row>
    <row r="65" spans="1:5" s="53" customFormat="1" ht="45">
      <c r="A65" s="54" t="s">
        <v>208</v>
      </c>
      <c r="B65" s="38" t="s">
        <v>100</v>
      </c>
      <c r="C65" s="38" t="s">
        <v>1</v>
      </c>
      <c r="D65" s="49" t="s">
        <v>304</v>
      </c>
      <c r="E65" s="52"/>
    </row>
    <row r="66" spans="1:5" s="53" customFormat="1">
      <c r="A66" s="54" t="s">
        <v>208</v>
      </c>
      <c r="B66" s="38" t="s">
        <v>101</v>
      </c>
      <c r="C66" s="38" t="s">
        <v>1</v>
      </c>
      <c r="D66" s="49" t="s">
        <v>216</v>
      </c>
      <c r="E66" s="52"/>
    </row>
    <row r="67" spans="1:5" s="53" customFormat="1">
      <c r="A67" s="54" t="s">
        <v>13</v>
      </c>
      <c r="B67" s="38" t="s">
        <v>102</v>
      </c>
      <c r="C67" s="38" t="s">
        <v>0</v>
      </c>
      <c r="D67" s="49" t="s">
        <v>305</v>
      </c>
      <c r="E67" s="52"/>
    </row>
    <row r="68" spans="1:5" s="56" customFormat="1">
      <c r="A68" s="54" t="s">
        <v>13</v>
      </c>
      <c r="B68" s="38" t="s">
        <v>103</v>
      </c>
      <c r="C68" s="38" t="s">
        <v>0</v>
      </c>
      <c r="D68" s="49" t="s">
        <v>306</v>
      </c>
      <c r="E68" s="55"/>
    </row>
    <row r="69" spans="1:5" s="53" customFormat="1">
      <c r="A69" s="54" t="s">
        <v>13</v>
      </c>
      <c r="B69" s="38" t="s">
        <v>104</v>
      </c>
      <c r="C69" s="38" t="s">
        <v>0</v>
      </c>
      <c r="D69" s="49" t="s">
        <v>217</v>
      </c>
      <c r="E69" s="52"/>
    </row>
    <row r="70" spans="1:5" s="53" customFormat="1" ht="30">
      <c r="A70" s="54" t="s">
        <v>13</v>
      </c>
      <c r="B70" s="38" t="s">
        <v>105</v>
      </c>
      <c r="C70" s="38" t="s">
        <v>0</v>
      </c>
      <c r="D70" s="49" t="s">
        <v>218</v>
      </c>
      <c r="E70" s="52"/>
    </row>
    <row r="71" spans="1:5" s="53" customFormat="1" ht="30">
      <c r="A71" s="54" t="s">
        <v>14</v>
      </c>
      <c r="B71" s="38" t="s">
        <v>106</v>
      </c>
      <c r="C71" s="38" t="s">
        <v>0</v>
      </c>
      <c r="D71" s="49" t="s">
        <v>219</v>
      </c>
      <c r="E71" s="52"/>
    </row>
    <row r="72" spans="1:5" s="53" customFormat="1" ht="30">
      <c r="A72" s="54" t="s">
        <v>14</v>
      </c>
      <c r="B72" s="38" t="s">
        <v>107</v>
      </c>
      <c r="C72" s="38" t="s">
        <v>0</v>
      </c>
      <c r="D72" s="49" t="s">
        <v>220</v>
      </c>
      <c r="E72" s="52"/>
    </row>
    <row r="73" spans="1:5" s="53" customFormat="1" ht="30">
      <c r="A73" s="54" t="s">
        <v>14</v>
      </c>
      <c r="B73" s="38" t="s">
        <v>108</v>
      </c>
      <c r="C73" s="38" t="s">
        <v>0</v>
      </c>
      <c r="D73" s="49" t="s">
        <v>221</v>
      </c>
      <c r="E73" s="52"/>
    </row>
    <row r="74" spans="1:5" s="53" customFormat="1" ht="30">
      <c r="A74" s="54" t="s">
        <v>14</v>
      </c>
      <c r="B74" s="38" t="s">
        <v>109</v>
      </c>
      <c r="C74" s="38" t="s">
        <v>0</v>
      </c>
      <c r="D74" s="49" t="s">
        <v>222</v>
      </c>
      <c r="E74" s="52"/>
    </row>
    <row r="75" spans="1:5" s="53" customFormat="1">
      <c r="A75" s="54" t="s">
        <v>14</v>
      </c>
      <c r="B75" s="38" t="s">
        <v>110</v>
      </c>
      <c r="C75" s="38" t="s">
        <v>0</v>
      </c>
      <c r="D75" s="49" t="s">
        <v>223</v>
      </c>
      <c r="E75" s="52"/>
    </row>
    <row r="76" spans="1:5" s="53" customFormat="1" ht="30">
      <c r="A76" s="54" t="s">
        <v>14</v>
      </c>
      <c r="B76" s="38" t="s">
        <v>111</v>
      </c>
      <c r="C76" s="38" t="s">
        <v>0</v>
      </c>
      <c r="D76" s="49" t="s">
        <v>224</v>
      </c>
      <c r="E76" s="52"/>
    </row>
    <row r="77" spans="1:5" s="53" customFormat="1">
      <c r="A77" s="54" t="s">
        <v>14</v>
      </c>
      <c r="B77" s="38" t="s">
        <v>112</v>
      </c>
      <c r="C77" s="38" t="s">
        <v>0</v>
      </c>
      <c r="D77" s="49" t="s">
        <v>307</v>
      </c>
      <c r="E77" s="52"/>
    </row>
    <row r="78" spans="1:5" s="53" customFormat="1">
      <c r="A78" s="54" t="s">
        <v>14</v>
      </c>
      <c r="B78" s="38" t="s">
        <v>113</v>
      </c>
      <c r="C78" s="38" t="s">
        <v>0</v>
      </c>
      <c r="D78" s="49" t="s">
        <v>308</v>
      </c>
      <c r="E78" s="52"/>
    </row>
    <row r="79" spans="1:5" s="53" customFormat="1" ht="30">
      <c r="A79" s="54" t="s">
        <v>14</v>
      </c>
      <c r="B79" s="38" t="s">
        <v>114</v>
      </c>
      <c r="C79" s="38" t="s">
        <v>1</v>
      </c>
      <c r="D79" s="49" t="s">
        <v>225</v>
      </c>
      <c r="E79" s="52"/>
    </row>
    <row r="80" spans="1:5" s="53" customFormat="1" ht="30">
      <c r="A80" s="54" t="s">
        <v>14</v>
      </c>
      <c r="B80" s="38" t="s">
        <v>115</v>
      </c>
      <c r="C80" s="38" t="s">
        <v>0</v>
      </c>
      <c r="D80" s="49" t="s">
        <v>309</v>
      </c>
      <c r="E80" s="52"/>
    </row>
    <row r="81" spans="1:5" s="53" customFormat="1" ht="30">
      <c r="A81" s="54" t="s">
        <v>14</v>
      </c>
      <c r="B81" s="38" t="s">
        <v>116</v>
      </c>
      <c r="C81" s="38" t="s">
        <v>0</v>
      </c>
      <c r="D81" s="49" t="s">
        <v>226</v>
      </c>
      <c r="E81" s="52"/>
    </row>
    <row r="82" spans="1:5" s="53" customFormat="1" ht="30">
      <c r="A82" s="54" t="s">
        <v>14</v>
      </c>
      <c r="B82" s="38" t="s">
        <v>117</v>
      </c>
      <c r="C82" s="38" t="s">
        <v>0</v>
      </c>
      <c r="D82" s="49" t="s">
        <v>227</v>
      </c>
      <c r="E82" s="52"/>
    </row>
    <row r="83" spans="1:5" s="53" customFormat="1" ht="30">
      <c r="A83" s="54" t="s">
        <v>14</v>
      </c>
      <c r="B83" s="38" t="s">
        <v>118</v>
      </c>
      <c r="C83" s="38" t="s">
        <v>0</v>
      </c>
      <c r="D83" s="49" t="s">
        <v>228</v>
      </c>
      <c r="E83" s="52"/>
    </row>
    <row r="84" spans="1:5" s="53" customFormat="1" ht="30">
      <c r="A84" s="54" t="s">
        <v>14</v>
      </c>
      <c r="B84" s="38" t="s">
        <v>119</v>
      </c>
      <c r="C84" s="38" t="s">
        <v>1</v>
      </c>
      <c r="D84" s="49" t="s">
        <v>229</v>
      </c>
      <c r="E84" s="52"/>
    </row>
    <row r="85" spans="1:5" s="53" customFormat="1" ht="30">
      <c r="A85" s="54" t="s">
        <v>14</v>
      </c>
      <c r="B85" s="38" t="s">
        <v>120</v>
      </c>
      <c r="C85" s="38" t="s">
        <v>0</v>
      </c>
      <c r="D85" s="49" t="s">
        <v>230</v>
      </c>
      <c r="E85" s="52"/>
    </row>
    <row r="86" spans="1:5" s="53" customFormat="1" ht="30">
      <c r="A86" s="54" t="s">
        <v>14</v>
      </c>
      <c r="B86" s="38" t="s">
        <v>121</v>
      </c>
      <c r="C86" s="38" t="s">
        <v>0</v>
      </c>
      <c r="D86" s="49" t="s">
        <v>231</v>
      </c>
      <c r="E86" s="52"/>
    </row>
    <row r="87" spans="1:5" s="53" customFormat="1" ht="30">
      <c r="A87" s="54" t="s">
        <v>232</v>
      </c>
      <c r="B87" s="38" t="s">
        <v>122</v>
      </c>
      <c r="C87" s="38" t="s">
        <v>1</v>
      </c>
      <c r="D87" s="49" t="s">
        <v>233</v>
      </c>
      <c r="E87" s="52"/>
    </row>
    <row r="88" spans="1:5" s="53" customFormat="1" ht="45">
      <c r="A88" s="54" t="s">
        <v>232</v>
      </c>
      <c r="B88" s="38" t="s">
        <v>123</v>
      </c>
      <c r="C88" s="38" t="s">
        <v>0</v>
      </c>
      <c r="D88" s="49" t="s">
        <v>234</v>
      </c>
      <c r="E88" s="52"/>
    </row>
    <row r="89" spans="1:5" s="53" customFormat="1" ht="30">
      <c r="A89" s="54" t="s">
        <v>232</v>
      </c>
      <c r="B89" s="38" t="s">
        <v>124</v>
      </c>
      <c r="C89" s="38" t="s">
        <v>0</v>
      </c>
      <c r="D89" s="49" t="s">
        <v>235</v>
      </c>
      <c r="E89" s="52"/>
    </row>
    <row r="90" spans="1:5" s="53" customFormat="1" ht="22.5">
      <c r="A90" s="54" t="s">
        <v>232</v>
      </c>
      <c r="B90" s="38" t="s">
        <v>125</v>
      </c>
      <c r="C90" s="38" t="s">
        <v>0</v>
      </c>
      <c r="D90" s="49" t="s">
        <v>236</v>
      </c>
      <c r="E90" s="52"/>
    </row>
    <row r="91" spans="1:5" s="53" customFormat="1" ht="30">
      <c r="A91" s="54" t="s">
        <v>237</v>
      </c>
      <c r="B91" s="38" t="s">
        <v>126</v>
      </c>
      <c r="C91" s="38" t="s">
        <v>0</v>
      </c>
      <c r="D91" s="49" t="s">
        <v>238</v>
      </c>
      <c r="E91" s="52"/>
    </row>
    <row r="92" spans="1:5" s="53" customFormat="1">
      <c r="A92" s="54" t="s">
        <v>237</v>
      </c>
      <c r="B92" s="38" t="s">
        <v>127</v>
      </c>
      <c r="C92" s="38" t="s">
        <v>0</v>
      </c>
      <c r="D92" s="49" t="s">
        <v>239</v>
      </c>
      <c r="E92" s="52"/>
    </row>
    <row r="93" spans="1:5" s="53" customFormat="1">
      <c r="A93" s="54" t="s">
        <v>237</v>
      </c>
      <c r="B93" s="38" t="s">
        <v>128</v>
      </c>
      <c r="C93" s="38" t="s">
        <v>0</v>
      </c>
      <c r="D93" s="49" t="s">
        <v>240</v>
      </c>
      <c r="E93" s="52"/>
    </row>
    <row r="94" spans="1:5" s="53" customFormat="1" ht="30">
      <c r="A94" s="54" t="s">
        <v>237</v>
      </c>
      <c r="B94" s="38" t="s">
        <v>129</v>
      </c>
      <c r="C94" s="38" t="s">
        <v>1</v>
      </c>
      <c r="D94" s="49" t="s">
        <v>241</v>
      </c>
      <c r="E94" s="52"/>
    </row>
    <row r="95" spans="1:5" s="53" customFormat="1" ht="30">
      <c r="A95" s="54" t="s">
        <v>237</v>
      </c>
      <c r="B95" s="38" t="s">
        <v>130</v>
      </c>
      <c r="C95" s="38" t="s">
        <v>0</v>
      </c>
      <c r="D95" s="49" t="s">
        <v>242</v>
      </c>
      <c r="E95" s="52"/>
    </row>
    <row r="96" spans="1:5" s="53" customFormat="1">
      <c r="A96" s="54" t="s">
        <v>237</v>
      </c>
      <c r="B96" s="38" t="s">
        <v>131</v>
      </c>
      <c r="C96" s="38" t="s">
        <v>0</v>
      </c>
      <c r="D96" s="49" t="s">
        <v>243</v>
      </c>
      <c r="E96" s="52"/>
    </row>
    <row r="97" spans="1:5" s="53" customFormat="1" ht="30">
      <c r="A97" s="54" t="s">
        <v>244</v>
      </c>
      <c r="B97" s="38" t="s">
        <v>132</v>
      </c>
      <c r="C97" s="38" t="s">
        <v>1</v>
      </c>
      <c r="D97" s="49" t="s">
        <v>245</v>
      </c>
      <c r="E97" s="52"/>
    </row>
    <row r="98" spans="1:5" s="53" customFormat="1" ht="30">
      <c r="A98" s="54" t="s">
        <v>244</v>
      </c>
      <c r="B98" s="38" t="s">
        <v>133</v>
      </c>
      <c r="C98" s="38" t="s">
        <v>0</v>
      </c>
      <c r="D98" s="49" t="s">
        <v>246</v>
      </c>
      <c r="E98" s="52"/>
    </row>
    <row r="99" spans="1:5" s="53" customFormat="1" ht="30">
      <c r="A99" s="54" t="s">
        <v>247</v>
      </c>
      <c r="B99" s="38" t="s">
        <v>134</v>
      </c>
      <c r="C99" s="38" t="s">
        <v>0</v>
      </c>
      <c r="D99" s="49" t="s">
        <v>248</v>
      </c>
      <c r="E99" s="52"/>
    </row>
    <row r="100" spans="1:5" s="53" customFormat="1" ht="30">
      <c r="A100" s="54" t="s">
        <v>247</v>
      </c>
      <c r="B100" s="38" t="s">
        <v>135</v>
      </c>
      <c r="C100" s="38" t="s">
        <v>0</v>
      </c>
      <c r="D100" s="49" t="s">
        <v>310</v>
      </c>
      <c r="E100" s="52"/>
    </row>
    <row r="101" spans="1:5" s="53" customFormat="1" ht="30">
      <c r="A101" s="54" t="s">
        <v>247</v>
      </c>
      <c r="B101" s="38" t="s">
        <v>136</v>
      </c>
      <c r="C101" s="38" t="s">
        <v>0</v>
      </c>
      <c r="D101" s="49" t="s">
        <v>311</v>
      </c>
      <c r="E101" s="52"/>
    </row>
    <row r="102" spans="1:5" s="53" customFormat="1" ht="30">
      <c r="A102" s="54" t="s">
        <v>247</v>
      </c>
      <c r="B102" s="38" t="s">
        <v>137</v>
      </c>
      <c r="C102" s="38" t="s">
        <v>0</v>
      </c>
      <c r="D102" s="49" t="s">
        <v>249</v>
      </c>
      <c r="E102" s="52"/>
    </row>
    <row r="103" spans="1:5" s="53" customFormat="1">
      <c r="A103" s="54" t="s">
        <v>247</v>
      </c>
      <c r="B103" s="38" t="s">
        <v>138</v>
      </c>
      <c r="C103" s="38" t="s">
        <v>0</v>
      </c>
      <c r="D103" s="49" t="s">
        <v>250</v>
      </c>
      <c r="E103" s="52"/>
    </row>
    <row r="104" spans="1:5" s="53" customFormat="1" ht="30">
      <c r="A104" s="54" t="s">
        <v>247</v>
      </c>
      <c r="B104" s="38" t="s">
        <v>139</v>
      </c>
      <c r="C104" s="38" t="s">
        <v>0</v>
      </c>
      <c r="D104" s="49" t="s">
        <v>251</v>
      </c>
      <c r="E104" s="52"/>
    </row>
    <row r="105" spans="1:5" s="53" customFormat="1" ht="30">
      <c r="A105" s="54" t="s">
        <v>247</v>
      </c>
      <c r="B105" s="38" t="s">
        <v>140</v>
      </c>
      <c r="C105" s="38" t="s">
        <v>1</v>
      </c>
      <c r="D105" s="49" t="s">
        <v>252</v>
      </c>
      <c r="E105" s="52"/>
    </row>
    <row r="106" spans="1:5" s="53" customFormat="1" ht="30">
      <c r="A106" s="54" t="s">
        <v>247</v>
      </c>
      <c r="B106" s="38" t="s">
        <v>141</v>
      </c>
      <c r="C106" s="38" t="s">
        <v>0</v>
      </c>
      <c r="D106" s="49" t="s">
        <v>253</v>
      </c>
      <c r="E106" s="52"/>
    </row>
    <row r="107" spans="1:5" s="53" customFormat="1" ht="30">
      <c r="A107" s="54" t="s">
        <v>247</v>
      </c>
      <c r="B107" s="38" t="s">
        <v>142</v>
      </c>
      <c r="C107" s="38" t="s">
        <v>0</v>
      </c>
      <c r="D107" s="49" t="s">
        <v>254</v>
      </c>
      <c r="E107" s="52"/>
    </row>
    <row r="108" spans="1:5" s="53" customFormat="1" ht="30">
      <c r="A108" s="54" t="s">
        <v>247</v>
      </c>
      <c r="B108" s="38" t="s">
        <v>143</v>
      </c>
      <c r="C108" s="38" t="s">
        <v>0</v>
      </c>
      <c r="D108" s="49" t="s">
        <v>255</v>
      </c>
      <c r="E108" s="52"/>
    </row>
    <row r="109" spans="1:5" ht="30">
      <c r="A109" s="54" t="s">
        <v>247</v>
      </c>
      <c r="B109" s="38" t="s">
        <v>144</v>
      </c>
      <c r="C109" s="38" t="s">
        <v>1</v>
      </c>
      <c r="D109" s="49" t="s">
        <v>256</v>
      </c>
    </row>
  </sheetData>
  <autoFilter ref="A2:D108" xr:uid="{00000000-0009-0000-0000-000002000000}"/>
  <mergeCells count="1">
    <mergeCell ref="A1:D1"/>
  </mergeCells>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37"/>
  <sheetViews>
    <sheetView showGridLines="0" zoomScale="85" zoomScaleNormal="85" workbookViewId="0">
      <selection activeCell="M17" sqref="M17"/>
    </sheetView>
  </sheetViews>
  <sheetFormatPr defaultColWidth="8.5703125" defaultRowHeight="15"/>
  <cols>
    <col min="1" max="1" width="13" style="14" customWidth="1"/>
    <col min="2" max="2" width="8.5703125" style="14"/>
    <col min="3" max="4" width="9.5703125" style="14" bestFit="1" customWidth="1"/>
    <col min="5" max="5" width="1" style="14" customWidth="1"/>
    <col min="6" max="6" width="8.5703125" style="14"/>
    <col min="7" max="7" width="19.140625" style="14" customWidth="1"/>
    <col min="8" max="10" width="9.42578125" style="39" customWidth="1"/>
    <col min="11" max="11" width="11.5703125" style="39" customWidth="1"/>
    <col min="12" max="12" width="1.5703125" style="14" customWidth="1"/>
    <col min="13" max="13" width="47.140625" style="14" bestFit="1" customWidth="1"/>
    <col min="14" max="15" width="4.5703125" style="38" customWidth="1"/>
    <col min="16" max="16" width="3.5703125" style="38" bestFit="1" customWidth="1"/>
    <col min="17" max="17" width="11.5703125" style="39" customWidth="1"/>
    <col min="18" max="18" width="8.5703125" style="14"/>
    <col min="19" max="19" width="21.5703125" style="14" customWidth="1"/>
    <col min="20" max="16384" width="8.5703125" style="14"/>
  </cols>
  <sheetData>
    <row r="1" spans="1:19" ht="18.75">
      <c r="A1" s="139" t="s">
        <v>35</v>
      </c>
      <c r="B1" s="139"/>
      <c r="C1" s="139"/>
      <c r="D1" s="139"/>
      <c r="E1" s="139"/>
      <c r="F1" s="139"/>
      <c r="G1" s="139"/>
      <c r="H1" s="139"/>
      <c r="I1" s="139"/>
      <c r="J1" s="139"/>
      <c r="K1" s="139"/>
      <c r="L1" s="139"/>
      <c r="M1" s="139"/>
      <c r="N1" s="139"/>
      <c r="O1" s="139"/>
      <c r="P1" s="139"/>
      <c r="Q1" s="139"/>
    </row>
    <row r="3" spans="1:19" s="15" customFormat="1" ht="30">
      <c r="A3" s="140" t="s">
        <v>36</v>
      </c>
      <c r="B3" s="140"/>
      <c r="C3" s="140"/>
      <c r="D3" s="140"/>
      <c r="F3" s="137" t="s">
        <v>37</v>
      </c>
      <c r="G3" s="138"/>
      <c r="H3" s="16" t="s">
        <v>3</v>
      </c>
      <c r="I3" s="16" t="s">
        <v>4</v>
      </c>
      <c r="J3" s="16" t="s">
        <v>5</v>
      </c>
      <c r="K3" s="17" t="s">
        <v>10</v>
      </c>
      <c r="M3" s="18" t="s">
        <v>146</v>
      </c>
      <c r="N3" s="16" t="s">
        <v>3</v>
      </c>
      <c r="O3" s="16" t="s">
        <v>4</v>
      </c>
      <c r="P3" s="16" t="s">
        <v>5</v>
      </c>
      <c r="Q3" s="17" t="s">
        <v>10</v>
      </c>
      <c r="R3" s="19"/>
      <c r="S3" s="19"/>
    </row>
    <row r="4" spans="1:19" ht="17.25">
      <c r="A4" s="141" t="s">
        <v>3</v>
      </c>
      <c r="B4" s="142"/>
      <c r="C4" s="145" t="s">
        <v>4</v>
      </c>
      <c r="D4" s="146"/>
      <c r="F4" s="20" t="s">
        <v>15</v>
      </c>
      <c r="G4" s="21" t="str">
        <f>IF(Sample!B10&gt;"",Sample!B10,"")</f>
        <v>E01</v>
      </c>
      <c r="H4" s="22" t="str">
        <f>IF(LOOKUP($F4,CalculationBase!$D$6:$W$6,CalculationBase!$D$5:$W$5)&gt;0,LOOKUP($F4,CalculationBase!$D$6:$W$6,CalculationBase!$D$1:$W$1),"-")</f>
        <v>-</v>
      </c>
      <c r="I4" s="23" t="str">
        <f>IF(LOOKUP($F4,CalculationBase!$D$6:$W$6,CalculationBase!$D$5:$W$5)&gt;0,LOOKUP($F4,CalculationBase!$D$6:$W$6,CalculationBase!$D$2:$W$2),"-")</f>
        <v>-</v>
      </c>
      <c r="J4" s="24" t="str">
        <f>IF(LOOKUP($F4,CalculationBase!$D$6:$W$6,CalculationBase!$D$5:$W$5)&gt;0,LOOKUP($F4,CalculationBase!$D$6:$W$6,CalculationBase!$D$3:$W$3),"-")</f>
        <v>-</v>
      </c>
      <c r="K4" s="25" t="str">
        <f>IF(LOOKUP($F4,CalculationBase!$D$6:$W$6,CalculationBase!$D$5:$W$5)&gt;0,LOOKUP($F4,CalculationBase!$D$6:$W$6,CalculationBase!$D$4:$W$4),"-")</f>
        <v>-</v>
      </c>
      <c r="M4" s="13" t="str">
        <f>CalculationBase!AH21</f>
        <v>Graphic elements</v>
      </c>
      <c r="N4" s="26">
        <f>CalculationBase!AI21</f>
        <v>0</v>
      </c>
      <c r="O4" s="26">
        <f>CalculationBase!AJ21</f>
        <v>0</v>
      </c>
      <c r="P4" s="26">
        <f>CalculationBase!AK21</f>
        <v>0</v>
      </c>
      <c r="Q4" s="27" t="str">
        <f>IFERROR(CalculationBase!AL21,"-")</f>
        <v>-</v>
      </c>
    </row>
    <row r="5" spans="1:19">
      <c r="A5" s="143" t="str">
        <f>CalculationBase!AC28</f>
        <v>-</v>
      </c>
      <c r="B5" s="144"/>
      <c r="C5" s="147" t="str">
        <f>CalculationBase!AD28</f>
        <v>-</v>
      </c>
      <c r="D5" s="148"/>
      <c r="F5" s="20" t="s">
        <v>16</v>
      </c>
      <c r="G5" s="28" t="str">
        <f>IF(Sample!B11&gt;"",Sample!B11,"")</f>
        <v>E02</v>
      </c>
      <c r="H5" s="22" t="str">
        <f>IF(LOOKUP($F5,CalculationBase!$D$6:$W$6,CalculationBase!$D$5:$W$5)&gt;0,LOOKUP($F5,CalculationBase!$D$6:$W$6,CalculationBase!$D$1:$W$1),"-")</f>
        <v>-</v>
      </c>
      <c r="I5" s="23" t="str">
        <f>IF(LOOKUP($F5,CalculationBase!$D$6:$W$6,CalculationBase!$D$5:$W$5)&gt;0,LOOKUP($F5,CalculationBase!$D$6:$W$6,CalculationBase!$D$2:$W$2),"-")</f>
        <v>-</v>
      </c>
      <c r="J5" s="24" t="str">
        <f>IF(LOOKUP($F5,CalculationBase!$D$6:$W$6,CalculationBase!$D$5:$W$5)&gt;0,LOOKUP($F5,CalculationBase!$D$6:$W$6,CalculationBase!$D$3:$W$3),"-")</f>
        <v>-</v>
      </c>
      <c r="K5" s="25" t="str">
        <f>IF(LOOKUP($F5,CalculationBase!$D$6:$W$6,CalculationBase!$D$5:$W$5)&gt;0,LOOKUP($F5,CalculationBase!$D$6:$W$6,CalculationBase!$D$4:$W$4),"-")</f>
        <v>-</v>
      </c>
      <c r="M5" s="13" t="str">
        <f>CalculationBase!AH22</f>
        <v>Colours</v>
      </c>
      <c r="N5" s="26">
        <f>CalculationBase!AI22</f>
        <v>0</v>
      </c>
      <c r="O5" s="26">
        <f>CalculationBase!AJ22</f>
        <v>0</v>
      </c>
      <c r="P5" s="26">
        <f>CalculationBase!AK22</f>
        <v>0</v>
      </c>
      <c r="Q5" s="27" t="str">
        <f>IFERROR(CalculationBase!AL22,"-")</f>
        <v>-</v>
      </c>
    </row>
    <row r="6" spans="1:19">
      <c r="A6" s="19"/>
      <c r="B6" s="19"/>
      <c r="C6" s="19"/>
      <c r="D6" s="19"/>
      <c r="F6" s="20" t="s">
        <v>17</v>
      </c>
      <c r="G6" s="28" t="str">
        <f>IF(Sample!B12&gt;"",Sample!B12,"")</f>
        <v>E03</v>
      </c>
      <c r="H6" s="22" t="str">
        <f>IF(LOOKUP($F6,CalculationBase!$D$6:$W$6,CalculationBase!$D$5:$W$5)&gt;0,LOOKUP($F6,CalculationBase!$D$6:$W$6,CalculationBase!$D$1:$W$1),"-")</f>
        <v>-</v>
      </c>
      <c r="I6" s="23" t="str">
        <f>IF(LOOKUP($F6,CalculationBase!$D$6:$W$6,CalculationBase!$D$5:$W$5)&gt;0,LOOKUP($F6,CalculationBase!$D$6:$W$6,CalculationBase!$D$2:$W$2),"-")</f>
        <v>-</v>
      </c>
      <c r="J6" s="24" t="str">
        <f>IF(LOOKUP($F6,CalculationBase!$D$6:$W$6,CalculationBase!$D$5:$W$5)&gt;0,LOOKUP($F6,CalculationBase!$D$6:$W$6,CalculationBase!$D$3:$W$3),"-")</f>
        <v>-</v>
      </c>
      <c r="K6" s="25" t="str">
        <f>IF(LOOKUP($F6,CalculationBase!$D$6:$W$6,CalculationBase!$D$5:$W$5)&gt;0,LOOKUP($F6,CalculationBase!$D$6:$W$6,CalculationBase!$D$4:$W$4),"-")</f>
        <v>-</v>
      </c>
      <c r="M6" s="13" t="str">
        <f>CalculationBase!AH23</f>
        <v>Multimedia</v>
      </c>
      <c r="N6" s="26">
        <f>CalculationBase!AI23</f>
        <v>0</v>
      </c>
      <c r="O6" s="26">
        <f>CalculationBase!AJ23</f>
        <v>0</v>
      </c>
      <c r="P6" s="26">
        <f>CalculationBase!AK23</f>
        <v>0</v>
      </c>
      <c r="Q6" s="27" t="str">
        <f>IFERROR(CalculationBase!AL23,"-")</f>
        <v>-</v>
      </c>
    </row>
    <row r="7" spans="1:19">
      <c r="A7" s="133" t="s">
        <v>8</v>
      </c>
      <c r="B7" s="133"/>
      <c r="C7" s="133"/>
      <c r="D7" s="133"/>
      <c r="F7" s="20" t="s">
        <v>18</v>
      </c>
      <c r="G7" s="28" t="str">
        <f>IF(Sample!B13&gt;"",Sample!B13,"")</f>
        <v>E04</v>
      </c>
      <c r="H7" s="22" t="str">
        <f>IF(LOOKUP($F7,CalculationBase!$D$6:$W$6,CalculationBase!$D$5:$W$5)&gt;0,LOOKUP($F7,CalculationBase!$D$6:$W$6,CalculationBase!$D$1:$W$1),"-")</f>
        <v>-</v>
      </c>
      <c r="I7" s="23" t="str">
        <f>IF(LOOKUP($F7,CalculationBase!$D$6:$W$6,CalculationBase!$D$5:$W$5)&gt;0,LOOKUP($F7,CalculationBase!$D$6:$W$6,CalculationBase!$D$2:$W$2),"-")</f>
        <v>-</v>
      </c>
      <c r="J7" s="24" t="str">
        <f>IF(LOOKUP($F7,CalculationBase!$D$6:$W$6,CalculationBase!$D$5:$W$5)&gt;0,LOOKUP($F7,CalculationBase!$D$6:$W$6,CalculationBase!$D$3:$W$3),"-")</f>
        <v>-</v>
      </c>
      <c r="K7" s="25" t="str">
        <f>IF(LOOKUP($F7,CalculationBase!$D$6:$W$6,CalculationBase!$D$5:$W$5)&gt;0,LOOKUP($F7,CalculationBase!$D$6:$W$6,CalculationBase!$D$4:$W$4),"-")</f>
        <v>-</v>
      </c>
      <c r="M7" s="13" t="str">
        <f>CalculationBase!AH24</f>
        <v>Tables</v>
      </c>
      <c r="N7" s="26">
        <f>CalculationBase!AI24</f>
        <v>0</v>
      </c>
      <c r="O7" s="26">
        <f>CalculationBase!AJ24</f>
        <v>0</v>
      </c>
      <c r="P7" s="26">
        <f>CalculationBase!AK24</f>
        <v>0</v>
      </c>
      <c r="Q7" s="27" t="str">
        <f>IFERROR(CalculationBase!AL24,"-")</f>
        <v>-</v>
      </c>
    </row>
    <row r="8" spans="1:19">
      <c r="A8" s="149"/>
      <c r="B8" s="150"/>
      <c r="C8" s="29" t="s">
        <v>3</v>
      </c>
      <c r="D8" s="30" t="s">
        <v>4</v>
      </c>
      <c r="F8" s="20" t="s">
        <v>19</v>
      </c>
      <c r="G8" s="28" t="str">
        <f>IF(Sample!B14&gt;"",Sample!B14,"")</f>
        <v>E05</v>
      </c>
      <c r="H8" s="22" t="str">
        <f>IF(LOOKUP($F8,CalculationBase!$D$6:$W$6,CalculationBase!$D$5:$W$5)&gt;0,LOOKUP($F8,CalculationBase!$D$6:$W$6,CalculationBase!$D$1:$W$1),"-")</f>
        <v>-</v>
      </c>
      <c r="I8" s="23" t="str">
        <f>IF(LOOKUP($F8,CalculationBase!$D$6:$W$6,CalculationBase!$D$5:$W$5)&gt;0,LOOKUP($F8,CalculationBase!$D$6:$W$6,CalculationBase!$D$2:$W$2),"-")</f>
        <v>-</v>
      </c>
      <c r="J8" s="24" t="str">
        <f>IF(LOOKUP($F8,CalculationBase!$D$6:$W$6,CalculationBase!$D$5:$W$5)&gt;0,LOOKUP($F8,CalculationBase!$D$6:$W$6,CalculationBase!$D$3:$W$3),"-")</f>
        <v>-</v>
      </c>
      <c r="K8" s="25" t="str">
        <f>IF(LOOKUP($F8,CalculationBase!$D$6:$W$6,CalculationBase!$D$5:$W$5)&gt;0,LOOKUP($F8,CalculationBase!$D$6:$W$6,CalculationBase!$D$4:$W$4),"-")</f>
        <v>-</v>
      </c>
      <c r="M8" s="13" t="str">
        <f>CalculationBase!AH25</f>
        <v>Interactive components</v>
      </c>
      <c r="N8" s="26">
        <f>CalculationBase!AI25</f>
        <v>0</v>
      </c>
      <c r="O8" s="26">
        <f>CalculationBase!AJ25</f>
        <v>0</v>
      </c>
      <c r="P8" s="26">
        <f>CalculationBase!AK25</f>
        <v>0</v>
      </c>
      <c r="Q8" s="27" t="str">
        <f>IFERROR(CalculationBase!AL25,"-")</f>
        <v>-</v>
      </c>
    </row>
    <row r="9" spans="1:19">
      <c r="A9" s="151" t="s">
        <v>0</v>
      </c>
      <c r="B9" s="152"/>
      <c r="C9" s="31" t="str">
        <f>CalculationBase!AC21</f>
        <v>-</v>
      </c>
      <c r="D9" s="32" t="str">
        <f>CalculationBase!AD21</f>
        <v>-</v>
      </c>
      <c r="F9" s="20" t="s">
        <v>20</v>
      </c>
      <c r="G9" s="28" t="str">
        <f>IF(Sample!B15&gt;"",Sample!B15,"")</f>
        <v>E06</v>
      </c>
      <c r="H9" s="22" t="str">
        <f>IF(LOOKUP($F9,CalculationBase!$D$6:$W$6,CalculationBase!$D$5:$W$5)&gt;0,LOOKUP($F9,CalculationBase!$D$6:$W$6,CalculationBase!$D$1:$W$1),"-")</f>
        <v>-</v>
      </c>
      <c r="I9" s="23" t="str">
        <f>IF(LOOKUP($F9,CalculationBase!$D$6:$W$6,CalculationBase!$D$5:$W$5)&gt;0,LOOKUP($F9,CalculationBase!$D$6:$W$6,CalculationBase!$D$2:$W$2),"-")</f>
        <v>-</v>
      </c>
      <c r="J9" s="24" t="str">
        <f>IF(LOOKUP($F9,CalculationBase!$D$6:$W$6,CalculationBase!$D$5:$W$5)&gt;0,LOOKUP($F9,CalculationBase!$D$6:$W$6,CalculationBase!$D$3:$W$3),"-")</f>
        <v>-</v>
      </c>
      <c r="K9" s="25" t="str">
        <f>IF(LOOKUP($F9,CalculationBase!$D$6:$W$6,CalculationBase!$D$5:$W$5)&gt;0,LOOKUP($F9,CalculationBase!$D$6:$W$6,CalculationBase!$D$4:$W$4),"-")</f>
        <v>-</v>
      </c>
      <c r="M9" s="13" t="str">
        <f>CalculationBase!AH26</f>
        <v>Mandatory elements</v>
      </c>
      <c r="N9" s="26">
        <f>CalculationBase!AI26</f>
        <v>0</v>
      </c>
      <c r="O9" s="26">
        <f>CalculationBase!AJ26</f>
        <v>0</v>
      </c>
      <c r="P9" s="26">
        <f>CalculationBase!AK26</f>
        <v>0</v>
      </c>
      <c r="Q9" s="27" t="str">
        <f>IFERROR(CalculationBase!AL26,"-")</f>
        <v>-</v>
      </c>
    </row>
    <row r="10" spans="1:19">
      <c r="A10" s="151" t="s">
        <v>1</v>
      </c>
      <c r="B10" s="152"/>
      <c r="C10" s="33" t="str">
        <f>CalculationBase!AC22</f>
        <v>-</v>
      </c>
      <c r="D10" s="34" t="str">
        <f>CalculationBase!AD22</f>
        <v>-</v>
      </c>
      <c r="F10" s="20" t="s">
        <v>21</v>
      </c>
      <c r="G10" s="28" t="str">
        <f>IF(Sample!B16&gt;"",Sample!B16,"")</f>
        <v>E07</v>
      </c>
      <c r="H10" s="22" t="str">
        <f>IF(LOOKUP($F10,CalculationBase!$D$6:$W$6,CalculationBase!$D$5:$W$5)&gt;0,LOOKUP($F10,CalculationBase!$D$6:$W$6,CalculationBase!$D$1:$W$1),"-")</f>
        <v>-</v>
      </c>
      <c r="I10" s="23" t="str">
        <f>IF(LOOKUP($F10,CalculationBase!$D$6:$W$6,CalculationBase!$D$5:$W$5)&gt;0,LOOKUP($F10,CalculationBase!$D$6:$W$6,CalculationBase!$D$2:$W$2),"-")</f>
        <v>-</v>
      </c>
      <c r="J10" s="24" t="str">
        <f>IF(LOOKUP($F10,CalculationBase!$D$6:$W$6,CalculationBase!$D$5:$W$5)&gt;0,LOOKUP($F10,CalculationBase!$D$6:$W$6,CalculationBase!$D$3:$W$3),"-")</f>
        <v>-</v>
      </c>
      <c r="K10" s="25" t="str">
        <f>IF(LOOKUP($F10,CalculationBase!$D$6:$W$6,CalculationBase!$D$5:$W$5)&gt;0,LOOKUP($F10,CalculationBase!$D$6:$W$6,CalculationBase!$D$4:$W$4),"-")</f>
        <v>-</v>
      </c>
      <c r="M10" s="13" t="str">
        <f>CalculationBase!AH27</f>
        <v>Information structuring</v>
      </c>
      <c r="N10" s="26">
        <f>CalculationBase!AI27</f>
        <v>0</v>
      </c>
      <c r="O10" s="26">
        <f>CalculationBase!AJ27</f>
        <v>0</v>
      </c>
      <c r="P10" s="26">
        <f>CalculationBase!AK27</f>
        <v>0</v>
      </c>
      <c r="Q10" s="27" t="str">
        <f>IFERROR(CalculationBase!AL27,"-")</f>
        <v>-</v>
      </c>
    </row>
    <row r="11" spans="1:19">
      <c r="A11" s="35"/>
      <c r="B11" s="35"/>
      <c r="C11" s="35"/>
      <c r="F11" s="20" t="s">
        <v>22</v>
      </c>
      <c r="G11" s="28" t="str">
        <f>IF(Sample!B17&gt;"",Sample!B17,"")</f>
        <v>E08</v>
      </c>
      <c r="H11" s="22" t="str">
        <f>IF(LOOKUP($F11,CalculationBase!$D$6:$W$6,CalculationBase!$D$5:$W$5)&gt;0,LOOKUP($F11,CalculationBase!$D$6:$W$6,CalculationBase!$D$1:$W$1),"-")</f>
        <v>-</v>
      </c>
      <c r="I11" s="23" t="str">
        <f>IF(LOOKUP($F11,CalculationBase!$D$6:$W$6,CalculationBase!$D$5:$W$5)&gt;0,LOOKUP($F11,CalculationBase!$D$6:$W$6,CalculationBase!$D$2:$W$2),"-")</f>
        <v>-</v>
      </c>
      <c r="J11" s="24" t="str">
        <f>IF(LOOKUP($F11,CalculationBase!$D$6:$W$6,CalculationBase!$D$5:$W$5)&gt;0,LOOKUP($F11,CalculationBase!$D$6:$W$6,CalculationBase!$D$3:$W$3),"-")</f>
        <v>-</v>
      </c>
      <c r="K11" s="25" t="str">
        <f>IF(LOOKUP($F11,CalculationBase!$D$6:$W$6,CalculationBase!$D$5:$W$5)&gt;0,LOOKUP($F11,CalculationBase!$D$6:$W$6,CalculationBase!$D$4:$W$4),"-")</f>
        <v>-</v>
      </c>
      <c r="M11" s="13" t="str">
        <f>CalculationBase!AH28</f>
        <v>Presentation of information</v>
      </c>
      <c r="N11" s="26">
        <f>CalculationBase!AI28</f>
        <v>0</v>
      </c>
      <c r="O11" s="26">
        <f>CalculationBase!AJ28</f>
        <v>0</v>
      </c>
      <c r="P11" s="26">
        <f>CalculationBase!AK28</f>
        <v>0</v>
      </c>
      <c r="Q11" s="27" t="str">
        <f>IFERROR(CalculationBase!AL28,"-")</f>
        <v>-</v>
      </c>
    </row>
    <row r="12" spans="1:19">
      <c r="F12" s="20" t="s">
        <v>23</v>
      </c>
      <c r="G12" s="28" t="str">
        <f>IF(Sample!B18&gt;"",Sample!B18,"")</f>
        <v>E09</v>
      </c>
      <c r="H12" s="22" t="str">
        <f>IF(LOOKUP($F12,CalculationBase!$D$6:$W$6,CalculationBase!$D$5:$W$5)&gt;0,LOOKUP($F12,CalculationBase!$D$6:$W$6,CalculationBase!$D$1:$W$1),"-")</f>
        <v>-</v>
      </c>
      <c r="I12" s="23" t="str">
        <f>IF(LOOKUP($F12,CalculationBase!$D$6:$W$6,CalculationBase!$D$5:$W$5)&gt;0,LOOKUP($F12,CalculationBase!$D$6:$W$6,CalculationBase!$D$2:$W$2),"-")</f>
        <v>-</v>
      </c>
      <c r="J12" s="24" t="str">
        <f>IF(LOOKUP($F12,CalculationBase!$D$6:$W$6,CalculationBase!$D$5:$W$5)&gt;0,LOOKUP($F12,CalculationBase!$D$6:$W$6,CalculationBase!$D$3:$W$3),"-")</f>
        <v>-</v>
      </c>
      <c r="K12" s="25" t="str">
        <f>IF(LOOKUP($F12,CalculationBase!$D$6:$W$6,CalculationBase!$D$5:$W$5)&gt;0,LOOKUP($F12,CalculationBase!$D$6:$W$6,CalculationBase!$D$4:$W$4),"-")</f>
        <v>-</v>
      </c>
      <c r="M12" s="13" t="str">
        <f>CalculationBase!AH29</f>
        <v>Forms</v>
      </c>
      <c r="N12" s="26">
        <f>CalculationBase!AI29</f>
        <v>0</v>
      </c>
      <c r="O12" s="26">
        <f>CalculationBase!AJ29</f>
        <v>0</v>
      </c>
      <c r="P12" s="26">
        <f>CalculationBase!AK29</f>
        <v>0</v>
      </c>
      <c r="Q12" s="27" t="str">
        <f>IFERROR(CalculationBase!AL29,"-")</f>
        <v>-</v>
      </c>
    </row>
    <row r="13" spans="1:19">
      <c r="F13" s="20" t="s">
        <v>24</v>
      </c>
      <c r="G13" s="28" t="str">
        <f>IF(Sample!B19&gt;"",Sample!B19,"")</f>
        <v>E10</v>
      </c>
      <c r="H13" s="22" t="str">
        <f>IF(LOOKUP($F13,CalculationBase!$D$6:$W$6,CalculationBase!$D$5:$W$5)&gt;0,LOOKUP($F13,CalculationBase!$D$6:$W$6,CalculationBase!$D$1:$W$1),"-")</f>
        <v>-</v>
      </c>
      <c r="I13" s="23" t="str">
        <f>IF(LOOKUP($F13,CalculationBase!$D$6:$W$6,CalculationBase!$D$5:$W$5)&gt;0,LOOKUP($F13,CalculationBase!$D$6:$W$6,CalculationBase!$D$2:$W$2),"-")</f>
        <v>-</v>
      </c>
      <c r="J13" s="24" t="str">
        <f>IF(LOOKUP($F13,CalculationBase!$D$6:$W$6,CalculationBase!$D$5:$W$5)&gt;0,LOOKUP($F13,CalculationBase!$D$6:$W$6,CalculationBase!$D$3:$W$3),"-")</f>
        <v>-</v>
      </c>
      <c r="K13" s="25" t="str">
        <f>IF(LOOKUP($F13,CalculationBase!$D$6:$W$6,CalculationBase!$D$5:$W$5)&gt;0,LOOKUP($F13,CalculationBase!$D$6:$W$6,CalculationBase!$D$4:$W$4),"-")</f>
        <v>-</v>
      </c>
      <c r="M13" s="13" t="str">
        <f>CalculationBase!AH30</f>
        <v>Navigation</v>
      </c>
      <c r="N13" s="26">
        <f>CalculationBase!AI30</f>
        <v>0</v>
      </c>
      <c r="O13" s="26">
        <f>CalculationBase!AJ30</f>
        <v>0</v>
      </c>
      <c r="P13" s="26">
        <f>CalculationBase!AK30</f>
        <v>0</v>
      </c>
      <c r="Q13" s="27" t="str">
        <f>IFERROR(CalculationBase!AL30,"-")</f>
        <v>-</v>
      </c>
    </row>
    <row r="14" spans="1:19">
      <c r="F14" s="20" t="s">
        <v>25</v>
      </c>
      <c r="G14" s="28" t="str">
        <f>IF(Sample!B20&gt;"",Sample!B20,"")</f>
        <v>E11</v>
      </c>
      <c r="H14" s="22" t="str">
        <f>IF(LOOKUP($F14,CalculationBase!$D$6:$W$6,CalculationBase!$D$5:$W$5)&gt;0,LOOKUP($F14,CalculationBase!$D$6:$W$6,CalculationBase!$D$1:$W$1),"-")</f>
        <v>-</v>
      </c>
      <c r="I14" s="23" t="str">
        <f>IF(LOOKUP($F14,CalculationBase!$D$6:$W$6,CalculationBase!$D$5:$W$5)&gt;0,LOOKUP($F14,CalculationBase!$D$6:$W$6,CalculationBase!$D$2:$W$2),"-")</f>
        <v>-</v>
      </c>
      <c r="J14" s="24" t="str">
        <f>IF(LOOKUP($F14,CalculationBase!$D$6:$W$6,CalculationBase!$D$5:$W$5)&gt;0,LOOKUP($F14,CalculationBase!$D$6:$W$6,CalculationBase!$D$3:$W$3),"-")</f>
        <v>-</v>
      </c>
      <c r="K14" s="25" t="str">
        <f>IF(LOOKUP($F14,CalculationBase!$D$6:$W$6,CalculationBase!$D$5:$W$5)&gt;0,LOOKUP($F14,CalculationBase!$D$6:$W$6,CalculationBase!$D$4:$W$4),"-")</f>
        <v>-</v>
      </c>
      <c r="M14" s="13" t="str">
        <f>CalculationBase!AH31</f>
        <v>Consultation</v>
      </c>
      <c r="N14" s="26">
        <f>CalculationBase!AI31</f>
        <v>0</v>
      </c>
      <c r="O14" s="26">
        <f>CalculationBase!AJ31</f>
        <v>0</v>
      </c>
      <c r="P14" s="26">
        <f>CalculationBase!AK31</f>
        <v>0</v>
      </c>
      <c r="Q14" s="27" t="str">
        <f>IFERROR(CalculationBase!AL31,"-")</f>
        <v>-</v>
      </c>
    </row>
    <row r="15" spans="1:19">
      <c r="F15" s="20" t="s">
        <v>26</v>
      </c>
      <c r="G15" s="28" t="str">
        <f>IF(Sample!B21&gt;"",Sample!B21,"")</f>
        <v>E12</v>
      </c>
      <c r="H15" s="22" t="str">
        <f>IF(LOOKUP($F15,CalculationBase!$D$6:$W$6,CalculationBase!$D$5:$W$5)&gt;0,LOOKUP($F15,CalculationBase!$D$6:$W$6,CalculationBase!$D$1:$W$1),"-")</f>
        <v>-</v>
      </c>
      <c r="I15" s="23" t="str">
        <f>IF(LOOKUP($F15,CalculationBase!$D$6:$W$6,CalculationBase!$D$5:$W$5)&gt;0,LOOKUP($F15,CalculationBase!$D$6:$W$6,CalculationBase!$D$2:$W$2),"-")</f>
        <v>-</v>
      </c>
      <c r="J15" s="24" t="str">
        <f>IF(LOOKUP($F15,CalculationBase!$D$6:$W$6,CalculationBase!$D$5:$W$5)&gt;0,LOOKUP($F15,CalculationBase!$D$6:$W$6,CalculationBase!$D$3:$W$3),"-")</f>
        <v>-</v>
      </c>
      <c r="K15" s="25" t="str">
        <f>IF(LOOKUP($F15,CalculationBase!$D$6:$W$6,CalculationBase!$D$5:$W$5)&gt;0,LOOKUP($F15,CalculationBase!$D$6:$W$6,CalculationBase!$D$4:$W$4),"-")</f>
        <v>-</v>
      </c>
      <c r="M15" s="13" t="str">
        <f>CalculationBase!AH32</f>
        <v>Documentation and accessibility features</v>
      </c>
      <c r="N15" s="26">
        <f>CalculationBase!AI32</f>
        <v>0</v>
      </c>
      <c r="O15" s="26">
        <f>CalculationBase!AJ32</f>
        <v>0</v>
      </c>
      <c r="P15" s="26">
        <f>CalculationBase!AK32</f>
        <v>0</v>
      </c>
      <c r="Q15" s="27" t="str">
        <f>IFERROR(CalculationBase!AL32,"-")</f>
        <v>-</v>
      </c>
    </row>
    <row r="16" spans="1:19">
      <c r="F16" s="20" t="s">
        <v>27</v>
      </c>
      <c r="G16" s="28" t="str">
        <f>IF(Sample!B22&gt;"",Sample!B22,"")</f>
        <v>E13</v>
      </c>
      <c r="H16" s="22" t="str">
        <f>IF(LOOKUP($F16,CalculationBase!$D$6:$W$6,CalculationBase!$D$5:$W$5)&gt;0,LOOKUP($F16,CalculationBase!$D$6:$W$6,CalculationBase!$D$1:$W$1),"-")</f>
        <v>-</v>
      </c>
      <c r="I16" s="23" t="str">
        <f>IF(LOOKUP($F16,CalculationBase!$D$6:$W$6,CalculationBase!$D$5:$W$5)&gt;0,LOOKUP($F16,CalculationBase!$D$6:$W$6,CalculationBase!$D$2:$W$2),"-")</f>
        <v>-</v>
      </c>
      <c r="J16" s="24" t="str">
        <f>IF(LOOKUP($F16,CalculationBase!$D$6:$W$6,CalculationBase!$D$5:$W$5)&gt;0,LOOKUP($F16,CalculationBase!$D$6:$W$6,CalculationBase!$D$3:$W$3),"-")</f>
        <v>-</v>
      </c>
      <c r="K16" s="25" t="str">
        <f>IF(LOOKUP($F16,CalculationBase!$D$6:$W$6,CalculationBase!$D$5:$W$5)&gt;0,LOOKUP($F16,CalculationBase!$D$6:$W$6,CalculationBase!$D$4:$W$4),"-")</f>
        <v>-</v>
      </c>
      <c r="M16" s="13" t="str">
        <f>CalculationBase!AH33</f>
        <v>Editing tools</v>
      </c>
      <c r="N16" s="26">
        <f>CalculationBase!AI33</f>
        <v>0</v>
      </c>
      <c r="O16" s="26">
        <f>CalculationBase!AJ33</f>
        <v>0</v>
      </c>
      <c r="P16" s="26">
        <f>CalculationBase!AK33</f>
        <v>0</v>
      </c>
      <c r="Q16" s="27" t="str">
        <f>IFERROR(CalculationBase!AL33,"-")</f>
        <v>-</v>
      </c>
    </row>
    <row r="17" spans="1:19" ht="18.75">
      <c r="F17" s="20" t="s">
        <v>28</v>
      </c>
      <c r="G17" s="28" t="str">
        <f>IF(Sample!B23&gt;"",Sample!B23,"")</f>
        <v>E14</v>
      </c>
      <c r="H17" s="22" t="str">
        <f>IF(LOOKUP($F17,CalculationBase!$D$6:$W$6,CalculationBase!$D$5:$W$5)&gt;0,LOOKUP($F17,CalculationBase!$D$6:$W$6,CalculationBase!$D$1:$W$1),"-")</f>
        <v>-</v>
      </c>
      <c r="I17" s="23" t="str">
        <f>IF(LOOKUP($F17,CalculationBase!$D$6:$W$6,CalculationBase!$D$5:$W$5)&gt;0,LOOKUP($F17,CalculationBase!$D$6:$W$6,CalculationBase!$D$2:$W$2),"-")</f>
        <v>-</v>
      </c>
      <c r="J17" s="24" t="str">
        <f>IF(LOOKUP($F17,CalculationBase!$D$6:$W$6,CalculationBase!$D$5:$W$5)&gt;0,LOOKUP($F17,CalculationBase!$D$6:$W$6,CalculationBase!$D$3:$W$3),"-")</f>
        <v>-</v>
      </c>
      <c r="K17" s="25" t="str">
        <f>IF(LOOKUP($F17,CalculationBase!$D$6:$W$6,CalculationBase!$D$5:$W$5)&gt;0,LOOKUP($F17,CalculationBase!$D$6:$W$6,CalculationBase!$D$4:$W$4),"-")</f>
        <v>-</v>
      </c>
      <c r="M17" s="13" t="str">
        <f>CalculationBase!AH34</f>
        <v>Support services</v>
      </c>
      <c r="N17" s="26">
        <f>CalculationBase!AI34</f>
        <v>0</v>
      </c>
      <c r="O17" s="26">
        <f>CalculationBase!AJ34</f>
        <v>0</v>
      </c>
      <c r="P17" s="26">
        <f>CalculationBase!AK34</f>
        <v>0</v>
      </c>
      <c r="Q17" s="27" t="str">
        <f>IFERROR(CalculationBase!AL34,"-")</f>
        <v>-</v>
      </c>
      <c r="R17" s="36"/>
      <c r="S17" s="36"/>
    </row>
    <row r="18" spans="1:19">
      <c r="F18" s="20" t="s">
        <v>29</v>
      </c>
      <c r="G18" s="28" t="str">
        <f>IF(Sample!B24&gt;"",Sample!B24,"")</f>
        <v>E15</v>
      </c>
      <c r="H18" s="22" t="str">
        <f>IF(LOOKUP($F18,CalculationBase!$D$6:$W$6,CalculationBase!$D$5:$W$5)&gt;0,LOOKUP($F18,CalculationBase!$D$6:$W$6,CalculationBase!$D$1:$W$1),"-")</f>
        <v>-</v>
      </c>
      <c r="I18" s="23" t="str">
        <f>IF(LOOKUP($F18,CalculationBase!$D$6:$W$6,CalculationBase!$D$5:$W$5)&gt;0,LOOKUP($F18,CalculationBase!$D$6:$W$6,CalculationBase!$D$2:$W$2),"-")</f>
        <v>-</v>
      </c>
      <c r="J18" s="24" t="str">
        <f>IF(LOOKUP($F18,CalculationBase!$D$6:$W$6,CalculationBase!$D$5:$W$5)&gt;0,LOOKUP($F18,CalculationBase!$D$6:$W$6,CalculationBase!$D$3:$W$3),"-")</f>
        <v>-</v>
      </c>
      <c r="K18" s="25" t="str">
        <f>IF(LOOKUP($F18,CalculationBase!$D$6:$W$6,CalculationBase!$D$5:$W$5)&gt;0,LOOKUP($F18,CalculationBase!$D$6:$W$6,CalculationBase!$D$4:$W$4),"-")</f>
        <v>-</v>
      </c>
      <c r="M18" s="13" t="str">
        <f>CalculationBase!AH35</f>
        <v>Real-time communication</v>
      </c>
      <c r="N18" s="26">
        <f>CalculationBase!AI35</f>
        <v>0</v>
      </c>
      <c r="O18" s="26">
        <f>CalculationBase!AJ35</f>
        <v>0</v>
      </c>
      <c r="P18" s="26">
        <f>CalculationBase!AK35</f>
        <v>0</v>
      </c>
      <c r="Q18" s="27" t="str">
        <f>IFERROR(CalculationBase!AL35,"-")</f>
        <v>-</v>
      </c>
      <c r="R18" s="37"/>
      <c r="S18" s="37"/>
    </row>
    <row r="19" spans="1:19">
      <c r="F19" s="20" t="s">
        <v>30</v>
      </c>
      <c r="G19" s="28" t="str">
        <f>IF(Sample!B25&gt;"",Sample!B25,"")</f>
        <v>E16</v>
      </c>
      <c r="H19" s="22" t="str">
        <f>IF(LOOKUP($F19,CalculationBase!$D$6:$W$6,CalculationBase!$D$5:$W$5)&gt;0,LOOKUP($F19,CalculationBase!$D$6:$W$6,CalculationBase!$D$1:$W$1),"-")</f>
        <v>-</v>
      </c>
      <c r="I19" s="23" t="str">
        <f>IF(LOOKUP($F19,CalculationBase!$D$6:$W$6,CalculationBase!$D$5:$W$5)&gt;0,LOOKUP($F19,CalculationBase!$D$6:$W$6,CalculationBase!$D$2:$W$2),"-")</f>
        <v>-</v>
      </c>
      <c r="J19" s="24" t="str">
        <f>IF(LOOKUP($F19,CalculationBase!$D$6:$W$6,CalculationBase!$D$5:$W$5)&gt;0,LOOKUP($F19,CalculationBase!$D$6:$W$6,CalculationBase!$D$3:$W$3),"-")</f>
        <v>-</v>
      </c>
      <c r="K19" s="25" t="str">
        <f>IF(LOOKUP($F19,CalculationBase!$D$6:$W$6,CalculationBase!$D$5:$W$5)&gt;0,LOOKUP($F19,CalculationBase!$D$6:$W$6,CalculationBase!$D$4:$W$4),"-")</f>
        <v>-</v>
      </c>
      <c r="R19" s="37"/>
      <c r="S19" s="37"/>
    </row>
    <row r="20" spans="1:19">
      <c r="F20" s="20" t="s">
        <v>31</v>
      </c>
      <c r="G20" s="28" t="str">
        <f>IF(Sample!B26&gt;"",Sample!B26,"")</f>
        <v>E17</v>
      </c>
      <c r="H20" s="22" t="str">
        <f>IF(LOOKUP($F20,CalculationBase!$D$6:$W$6,CalculationBase!$D$5:$W$5)&gt;0,LOOKUP($F20,CalculationBase!$D$6:$W$6,CalculationBase!$D$1:$W$1),"-")</f>
        <v>-</v>
      </c>
      <c r="I20" s="23" t="str">
        <f>IF(LOOKUP($F20,CalculationBase!$D$6:$W$6,CalculationBase!$D$5:$W$5)&gt;0,LOOKUP($F20,CalculationBase!$D$6:$W$6,CalculationBase!$D$2:$W$2),"-")</f>
        <v>-</v>
      </c>
      <c r="J20" s="24" t="str">
        <f>IF(LOOKUP($F20,CalculationBase!$D$6:$W$6,CalculationBase!$D$5:$W$5)&gt;0,LOOKUP($F20,CalculationBase!$D$6:$W$6,CalculationBase!$D$3:$W$3),"-")</f>
        <v>-</v>
      </c>
      <c r="K20" s="25" t="str">
        <f>IF(LOOKUP($F20,CalculationBase!$D$6:$W$6,CalculationBase!$D$5:$W$5)&gt;0,LOOKUP($F20,CalculationBase!$D$6:$W$6,CalculationBase!$D$4:$W$4),"-")</f>
        <v>-</v>
      </c>
    </row>
    <row r="21" spans="1:19">
      <c r="F21" s="20" t="s">
        <v>32</v>
      </c>
      <c r="G21" s="28" t="str">
        <f>IF(Sample!B27&gt;"",Sample!B27,"")</f>
        <v>E18</v>
      </c>
      <c r="H21" s="22" t="str">
        <f>IF(LOOKUP($F21,CalculationBase!$D$6:$W$6,CalculationBase!$D$5:$W$5)&gt;0,LOOKUP($F21,CalculationBase!$D$6:$W$6,CalculationBase!$D$1:$W$1),"-")</f>
        <v>-</v>
      </c>
      <c r="I21" s="23" t="str">
        <f>IF(LOOKUP($F21,CalculationBase!$D$6:$W$6,CalculationBase!$D$5:$W$5)&gt;0,LOOKUP($F21,CalculationBase!$D$6:$W$6,CalculationBase!$D$2:$W$2),"-")</f>
        <v>-</v>
      </c>
      <c r="J21" s="24" t="str">
        <f>IF(LOOKUP($F21,CalculationBase!$D$6:$W$6,CalculationBase!$D$5:$W$5)&gt;0,LOOKUP($F21,CalculationBase!$D$6:$W$6,CalculationBase!$D$3:$W$3),"-")</f>
        <v>-</v>
      </c>
      <c r="K21" s="25" t="str">
        <f>IF(LOOKUP($F21,CalculationBase!$D$6:$W$6,CalculationBase!$D$5:$W$5)&gt;0,LOOKUP($F21,CalculationBase!$D$6:$W$6,CalculationBase!$D$4:$W$4),"-")</f>
        <v>-</v>
      </c>
    </row>
    <row r="22" spans="1:19">
      <c r="F22" s="20" t="s">
        <v>33</v>
      </c>
      <c r="G22" s="28" t="str">
        <f>IF(Sample!B28&gt;"",Sample!B28,"")</f>
        <v>E19</v>
      </c>
      <c r="H22" s="22" t="str">
        <f>IF(LOOKUP($F22,CalculationBase!$D$6:$W$6,CalculationBase!$D$5:$W$5)&gt;0,LOOKUP($F22,CalculationBase!$D$6:$W$6,CalculationBase!$D$1:$W$1),"-")</f>
        <v>-</v>
      </c>
      <c r="I22" s="23" t="str">
        <f>IF(LOOKUP($F22,CalculationBase!$D$6:$W$6,CalculationBase!$D$5:$W$5)&gt;0,LOOKUP($F22,CalculationBase!$D$6:$W$6,CalculationBase!$D$2:$W$2),"-")</f>
        <v>-</v>
      </c>
      <c r="J22" s="24" t="str">
        <f>IF(LOOKUP($F22,CalculationBase!$D$6:$W$6,CalculationBase!$D$5:$W$5)&gt;0,LOOKUP($F22,CalculationBase!$D$6:$W$6,CalculationBase!$D$3:$W$3),"-")</f>
        <v>-</v>
      </c>
      <c r="K22" s="25" t="str">
        <f>IF(LOOKUP($F22,CalculationBase!$D$6:$W$6,CalculationBase!$D$5:$W$5)&gt;0,LOOKUP($F22,CalculationBase!$D$6:$W$6,CalculationBase!$D$4:$W$4),"-")</f>
        <v>-</v>
      </c>
    </row>
    <row r="23" spans="1:19">
      <c r="F23" s="20" t="s">
        <v>34</v>
      </c>
      <c r="G23" s="28" t="str">
        <f>IF(Sample!B29&gt;"",Sample!B29,"")</f>
        <v>E20</v>
      </c>
      <c r="H23" s="22" t="str">
        <f>IF(LOOKUP($F23,CalculationBase!$D$6:$W$6,CalculationBase!$D$5:$W$5)&gt;0,LOOKUP($F23,CalculationBase!$D$6:$W$6,CalculationBase!$D$1:$W$1),"-")</f>
        <v>-</v>
      </c>
      <c r="I23" s="23" t="str">
        <f>IF(LOOKUP($F23,CalculationBase!$D$6:$W$6,CalculationBase!$D$5:$W$5)&gt;0,LOOKUP($F23,CalculationBase!$D$6:$W$6,CalculationBase!$D$2:$W$2),"-")</f>
        <v>-</v>
      </c>
      <c r="J23" s="24" t="str">
        <f>IF(LOOKUP($F23,CalculationBase!$D$6:$W$6,CalculationBase!$D$5:$W$5)&gt;0,LOOKUP($F23,CalculationBase!$D$6:$W$6,CalculationBase!$D$3:$W$3),"-")</f>
        <v>-</v>
      </c>
      <c r="K23" s="25" t="str">
        <f>IF(LOOKUP($F23,CalculationBase!$D$6:$W$6,CalculationBase!$D$5:$W$5)&gt;0,LOOKUP($F23,CalculationBase!$D$6:$W$6,CalculationBase!$D$4:$W$4),"-")</f>
        <v>-</v>
      </c>
    </row>
    <row r="24" spans="1:19">
      <c r="F24" s="132" t="s">
        <v>11</v>
      </c>
      <c r="G24" s="133"/>
      <c r="H24" s="133"/>
      <c r="I24" s="133"/>
      <c r="J24" s="133"/>
      <c r="K24" s="134"/>
    </row>
    <row r="25" spans="1:19">
      <c r="F25" s="135" t="s">
        <v>12</v>
      </c>
      <c r="G25" s="136"/>
      <c r="H25" s="136"/>
      <c r="I25" s="136"/>
      <c r="J25" s="136"/>
      <c r="K25" s="40" t="str">
        <f>IF(COUNTIF(K4:K23,"&lt;&gt;-")&gt;0,SUM(K4:K23)/COUNTIF(K4:K23,"&lt;&gt;-"),"-")</f>
        <v>-</v>
      </c>
    </row>
    <row r="26" spans="1:19" ht="18.75">
      <c r="H26" s="41"/>
      <c r="I26" s="41"/>
      <c r="J26" s="41"/>
      <c r="K26" s="41"/>
      <c r="L26" s="36"/>
      <c r="M26" s="36"/>
      <c r="N26" s="41"/>
      <c r="O26" s="41"/>
      <c r="P26" s="41"/>
      <c r="Q26" s="41"/>
    </row>
    <row r="27" spans="1:19">
      <c r="H27" s="42"/>
      <c r="I27" s="42"/>
      <c r="J27" s="42"/>
      <c r="K27" s="42"/>
      <c r="L27" s="37"/>
      <c r="M27" s="37"/>
      <c r="N27" s="42"/>
      <c r="O27" s="42"/>
      <c r="P27" s="42"/>
      <c r="Q27" s="42"/>
    </row>
    <row r="28" spans="1:19">
      <c r="H28" s="42"/>
      <c r="I28" s="42"/>
      <c r="J28" s="42"/>
      <c r="K28" s="42"/>
      <c r="L28" s="37"/>
      <c r="M28" s="37"/>
      <c r="N28" s="42"/>
      <c r="O28" s="42"/>
      <c r="P28" s="42"/>
      <c r="Q28" s="42"/>
    </row>
    <row r="29" spans="1:19">
      <c r="A29" s="43"/>
      <c r="B29" s="43"/>
      <c r="C29" s="43"/>
      <c r="D29" s="43"/>
      <c r="E29" s="37"/>
      <c r="F29" s="37"/>
      <c r="G29" s="37"/>
      <c r="H29" s="42"/>
      <c r="I29" s="42"/>
      <c r="J29" s="42"/>
      <c r="K29" s="42"/>
      <c r="L29" s="37"/>
      <c r="M29" s="37"/>
      <c r="N29" s="42"/>
      <c r="O29" s="42"/>
      <c r="P29" s="42"/>
      <c r="Q29" s="42"/>
    </row>
    <row r="30" spans="1:19">
      <c r="A30" s="43"/>
      <c r="B30" s="43"/>
      <c r="C30" s="43"/>
      <c r="D30" s="43"/>
      <c r="E30" s="37"/>
      <c r="F30" s="37"/>
      <c r="G30" s="37"/>
      <c r="H30" s="42"/>
      <c r="I30" s="42"/>
      <c r="J30" s="42"/>
      <c r="K30" s="42"/>
      <c r="L30" s="37"/>
      <c r="M30" s="37"/>
      <c r="N30" s="42"/>
      <c r="O30" s="42"/>
      <c r="P30" s="42"/>
      <c r="Q30" s="42"/>
    </row>
    <row r="31" spans="1:19">
      <c r="D31" s="37"/>
      <c r="E31" s="37"/>
      <c r="F31" s="37"/>
      <c r="G31" s="37"/>
      <c r="H31" s="42"/>
      <c r="I31" s="42"/>
      <c r="J31" s="42"/>
      <c r="K31" s="42"/>
      <c r="L31" s="37"/>
      <c r="M31" s="37"/>
      <c r="N31" s="42"/>
      <c r="O31" s="42"/>
      <c r="P31" s="42"/>
      <c r="Q31" s="42"/>
    </row>
    <row r="32" spans="1:19">
      <c r="D32" s="37"/>
      <c r="E32" s="37"/>
      <c r="F32" s="37"/>
      <c r="G32" s="37"/>
      <c r="H32" s="42"/>
      <c r="I32" s="42"/>
      <c r="J32" s="42"/>
      <c r="K32" s="42"/>
      <c r="L32" s="37"/>
      <c r="M32" s="37"/>
      <c r="N32" s="42"/>
      <c r="O32" s="42"/>
      <c r="P32" s="42"/>
      <c r="Q32" s="42"/>
    </row>
    <row r="33" spans="4:17">
      <c r="D33" s="37"/>
      <c r="E33" s="37"/>
      <c r="F33" s="37"/>
      <c r="G33" s="37"/>
      <c r="H33" s="42"/>
      <c r="I33" s="42"/>
      <c r="J33" s="42"/>
      <c r="K33" s="42"/>
      <c r="L33" s="37"/>
      <c r="M33" s="37"/>
      <c r="N33" s="42"/>
      <c r="O33" s="42"/>
      <c r="P33" s="42"/>
      <c r="Q33" s="42"/>
    </row>
    <row r="34" spans="4:17">
      <c r="D34" s="37"/>
      <c r="E34" s="37"/>
      <c r="F34" s="37"/>
      <c r="G34" s="37"/>
      <c r="H34" s="42"/>
      <c r="I34" s="42"/>
      <c r="J34" s="42"/>
      <c r="K34" s="42"/>
      <c r="L34" s="37"/>
      <c r="M34" s="37"/>
      <c r="N34" s="42"/>
      <c r="O34" s="42"/>
      <c r="P34" s="42"/>
      <c r="Q34" s="42"/>
    </row>
    <row r="35" spans="4:17">
      <c r="D35" s="37"/>
      <c r="E35" s="37"/>
      <c r="F35" s="37"/>
      <c r="G35" s="37"/>
      <c r="H35" s="42"/>
      <c r="I35" s="42"/>
      <c r="J35" s="42"/>
      <c r="K35" s="42"/>
      <c r="L35" s="37"/>
      <c r="M35" s="37"/>
      <c r="N35" s="42"/>
      <c r="O35" s="42"/>
      <c r="P35" s="42"/>
      <c r="Q35" s="42"/>
    </row>
    <row r="36" spans="4:17">
      <c r="D36" s="37"/>
      <c r="E36" s="37"/>
      <c r="F36" s="37"/>
      <c r="G36" s="37"/>
      <c r="H36" s="42"/>
      <c r="I36" s="42"/>
      <c r="J36" s="42"/>
      <c r="K36" s="42"/>
      <c r="L36" s="37"/>
      <c r="M36" s="37"/>
      <c r="N36" s="42"/>
      <c r="O36" s="42"/>
      <c r="P36" s="42"/>
      <c r="Q36" s="42"/>
    </row>
    <row r="37" spans="4:17">
      <c r="D37" s="37"/>
      <c r="E37" s="37"/>
      <c r="F37" s="37"/>
      <c r="G37" s="37"/>
      <c r="H37" s="42"/>
      <c r="I37" s="42"/>
      <c r="J37" s="42"/>
      <c r="K37" s="42"/>
      <c r="L37" s="37"/>
      <c r="M37" s="37"/>
      <c r="N37" s="42"/>
      <c r="O37" s="42"/>
      <c r="P37" s="42"/>
      <c r="Q37" s="42"/>
    </row>
  </sheetData>
  <mergeCells count="13">
    <mergeCell ref="F24:K24"/>
    <mergeCell ref="F25:J25"/>
    <mergeCell ref="F3:G3"/>
    <mergeCell ref="A7:D7"/>
    <mergeCell ref="A1:Q1"/>
    <mergeCell ref="A3:D3"/>
    <mergeCell ref="A4:B4"/>
    <mergeCell ref="A5:B5"/>
    <mergeCell ref="C4:D4"/>
    <mergeCell ref="C5:D5"/>
    <mergeCell ref="A8:B8"/>
    <mergeCell ref="A9:B9"/>
    <mergeCell ref="A10:B10"/>
  </mergeCells>
  <phoneticPr fontId="8" type="noConversion"/>
  <conditionalFormatting sqref="K25">
    <cfRule type="cellIs" dxfId="190" priority="3" operator="greaterThan">
      <formula>0</formula>
    </cfRule>
  </conditionalFormatting>
  <conditionalFormatting sqref="K4:K23">
    <cfRule type="cellIs" dxfId="189" priority="1" operator="equal">
      <formula>0</formula>
    </cfRule>
    <cfRule type="cellIs" dxfId="188" priority="4" operator="notEqual">
      <formula>"-"</formula>
    </cfRule>
  </conditionalFormatting>
  <pageMargins left="0.7" right="0.7" top="0.75" bottom="0.75"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9"/>
  <sheetViews>
    <sheetView showGridLines="0" topLeftCell="B3" zoomScale="148" zoomScaleNormal="148" workbookViewId="0">
      <selection activeCell="E8" sqref="E8"/>
    </sheetView>
  </sheetViews>
  <sheetFormatPr defaultColWidth="8.5703125" defaultRowHeight="15"/>
  <cols>
    <col min="1" max="1" width="0" style="9" hidden="1" customWidth="1"/>
    <col min="2" max="2" width="16" style="60" customWidth="1"/>
    <col min="3" max="4" width="8.42578125" style="1" customWidth="1"/>
    <col min="5" max="5" width="47.42578125" style="67" customWidth="1"/>
    <col min="6" max="25" width="5.5703125" style="8" customWidth="1"/>
    <col min="26" max="26" width="8.5703125" style="8"/>
    <col min="27" max="16384" width="8.5703125" style="9"/>
  </cols>
  <sheetData>
    <row r="1" spans="1:26" s="7" customFormat="1" ht="11.25">
      <c r="B1" s="153" t="s">
        <v>277</v>
      </c>
      <c r="C1" s="153"/>
      <c r="D1" s="153"/>
      <c r="E1" s="153"/>
      <c r="F1" s="153"/>
      <c r="G1" s="153"/>
      <c r="H1" s="153"/>
      <c r="I1" s="153"/>
      <c r="J1" s="153"/>
      <c r="K1" s="153"/>
      <c r="L1" s="153"/>
      <c r="M1" s="153"/>
      <c r="N1" s="153"/>
      <c r="O1" s="153"/>
      <c r="P1" s="153"/>
      <c r="Q1" s="153"/>
      <c r="R1" s="153"/>
      <c r="S1" s="153"/>
      <c r="T1" s="153"/>
      <c r="U1" s="153"/>
      <c r="V1" s="153"/>
      <c r="W1" s="153"/>
      <c r="X1" s="153"/>
      <c r="Y1" s="153"/>
      <c r="Z1" s="153"/>
    </row>
    <row r="2" spans="1:26">
      <c r="F2" s="61"/>
      <c r="G2" s="61"/>
      <c r="H2" s="61"/>
      <c r="I2" s="61"/>
      <c r="J2" s="61"/>
      <c r="K2" s="61"/>
      <c r="L2" s="61"/>
      <c r="M2" s="61"/>
      <c r="N2" s="61"/>
      <c r="O2" s="61"/>
      <c r="P2" s="61"/>
      <c r="Q2" s="61"/>
      <c r="R2" s="61"/>
      <c r="S2" s="61"/>
      <c r="T2" s="61"/>
      <c r="U2" s="61"/>
      <c r="V2" s="61"/>
      <c r="W2" s="61"/>
      <c r="X2" s="61"/>
      <c r="Y2" s="61"/>
      <c r="Z2" s="61"/>
    </row>
    <row r="3" spans="1:26" s="7" customFormat="1" ht="11.25">
      <c r="B3" s="62" t="s">
        <v>148</v>
      </c>
      <c r="C3" s="62" t="s">
        <v>149</v>
      </c>
      <c r="D3" s="62" t="s">
        <v>150</v>
      </c>
      <c r="E3" s="62" t="s">
        <v>151</v>
      </c>
      <c r="F3" s="63" t="s">
        <v>15</v>
      </c>
      <c r="G3" s="63" t="s">
        <v>16</v>
      </c>
      <c r="H3" s="63" t="s">
        <v>17</v>
      </c>
      <c r="I3" s="63" t="s">
        <v>18</v>
      </c>
      <c r="J3" s="63" t="s">
        <v>19</v>
      </c>
      <c r="K3" s="63" t="s">
        <v>20</v>
      </c>
      <c r="L3" s="63" t="s">
        <v>21</v>
      </c>
      <c r="M3" s="63" t="s">
        <v>22</v>
      </c>
      <c r="N3" s="63" t="s">
        <v>23</v>
      </c>
      <c r="O3" s="63" t="s">
        <v>24</v>
      </c>
      <c r="P3" s="63" t="s">
        <v>25</v>
      </c>
      <c r="Q3" s="63" t="s">
        <v>26</v>
      </c>
      <c r="R3" s="63" t="s">
        <v>27</v>
      </c>
      <c r="S3" s="63" t="s">
        <v>28</v>
      </c>
      <c r="T3" s="63" t="s">
        <v>29</v>
      </c>
      <c r="U3" s="63" t="s">
        <v>30</v>
      </c>
      <c r="V3" s="63" t="s">
        <v>31</v>
      </c>
      <c r="W3" s="63" t="s">
        <v>32</v>
      </c>
      <c r="X3" s="63" t="s">
        <v>33</v>
      </c>
      <c r="Y3" s="63" t="s">
        <v>34</v>
      </c>
      <c r="Z3" s="63" t="s">
        <v>9</v>
      </c>
    </row>
    <row r="4" spans="1:26" ht="22.5">
      <c r="B4" s="63" t="str">
        <f>Criteria!A3</f>
        <v>Graphic elements</v>
      </c>
      <c r="C4" s="66" t="str">
        <f>Criteria!B3</f>
        <v>1.1</v>
      </c>
      <c r="D4" s="66" t="str">
        <f>Criteria!C3</f>
        <v>A</v>
      </c>
      <c r="E4" s="68" t="str">
        <f>Criteria!D3</f>
        <v>Is every decorative graphic element ignored by assistive technologies?</v>
      </c>
      <c r="F4" s="64" t="str">
        <f>CalculationBase!D7</f>
        <v>NT</v>
      </c>
      <c r="G4" s="64" t="str">
        <f>CalculationBase!E7</f>
        <v>NT</v>
      </c>
      <c r="H4" s="64" t="str">
        <f>CalculationBase!F7</f>
        <v>NT</v>
      </c>
      <c r="I4" s="64" t="str">
        <f>CalculationBase!G7</f>
        <v>NT</v>
      </c>
      <c r="J4" s="64" t="str">
        <f>CalculationBase!H7</f>
        <v>NT</v>
      </c>
      <c r="K4" s="64" t="str">
        <f>CalculationBase!I7</f>
        <v>NT</v>
      </c>
      <c r="L4" s="64" t="str">
        <f>CalculationBase!J7</f>
        <v>NT</v>
      </c>
      <c r="M4" s="64" t="str">
        <f>CalculationBase!K7</f>
        <v>NT</v>
      </c>
      <c r="N4" s="64" t="str">
        <f>CalculationBase!L7</f>
        <v>NT</v>
      </c>
      <c r="O4" s="64" t="str">
        <f>CalculationBase!M7</f>
        <v>NT</v>
      </c>
      <c r="P4" s="64" t="str">
        <f>CalculationBase!N7</f>
        <v>NT</v>
      </c>
      <c r="Q4" s="64" t="str">
        <f>CalculationBase!O7</f>
        <v>NT</v>
      </c>
      <c r="R4" s="64" t="str">
        <f>CalculationBase!P7</f>
        <v>NT</v>
      </c>
      <c r="S4" s="64" t="str">
        <f>CalculationBase!Q7</f>
        <v>NT</v>
      </c>
      <c r="T4" s="64" t="str">
        <f>CalculationBase!R7</f>
        <v>NT</v>
      </c>
      <c r="U4" s="64" t="str">
        <f>CalculationBase!S7</f>
        <v>NT</v>
      </c>
      <c r="V4" s="64" t="str">
        <f>CalculationBase!T7</f>
        <v>NT</v>
      </c>
      <c r="W4" s="64" t="str">
        <f>CalculationBase!U7</f>
        <v>NT</v>
      </c>
      <c r="X4" s="64" t="str">
        <f>CalculationBase!V7</f>
        <v>NT</v>
      </c>
      <c r="Y4" s="64" t="str">
        <f>CalculationBase!W7</f>
        <v>NT</v>
      </c>
      <c r="Z4" s="65" t="str">
        <f>CalculationBase!Y7</f>
        <v>NT</v>
      </c>
    </row>
    <row r="5" spans="1:26" ht="22.5">
      <c r="B5" s="63" t="str">
        <f>Criteria!A4</f>
        <v>Graphic elements</v>
      </c>
      <c r="C5" s="66" t="str">
        <f>Criteria!B4</f>
        <v>1.2</v>
      </c>
      <c r="D5" s="66" t="str">
        <f>Criteria!C4</f>
        <v>A</v>
      </c>
      <c r="E5" s="68" t="str">
        <f>Criteria!D4</f>
        <v>Does each graphic element conveying information have an alternative accessible to assistive technologies?</v>
      </c>
      <c r="F5" s="64" t="str">
        <f>CalculationBase!D8</f>
        <v>NT</v>
      </c>
      <c r="G5" s="64" t="str">
        <f>CalculationBase!E8</f>
        <v>NT</v>
      </c>
      <c r="H5" s="64" t="str">
        <f>CalculationBase!F8</f>
        <v>NT</v>
      </c>
      <c r="I5" s="64" t="str">
        <f>CalculationBase!G8</f>
        <v>NT</v>
      </c>
      <c r="J5" s="64" t="str">
        <f>CalculationBase!H8</f>
        <v>NT</v>
      </c>
      <c r="K5" s="64" t="str">
        <f>CalculationBase!I8</f>
        <v>NT</v>
      </c>
      <c r="L5" s="64" t="str">
        <f>CalculationBase!J8</f>
        <v>NT</v>
      </c>
      <c r="M5" s="64" t="str">
        <f>CalculationBase!K8</f>
        <v>NT</v>
      </c>
      <c r="N5" s="64" t="str">
        <f>CalculationBase!L8</f>
        <v>NT</v>
      </c>
      <c r="O5" s="64" t="str">
        <f>CalculationBase!M8</f>
        <v>NT</v>
      </c>
      <c r="P5" s="64" t="str">
        <f>CalculationBase!N8</f>
        <v>NT</v>
      </c>
      <c r="Q5" s="64" t="str">
        <f>CalculationBase!O8</f>
        <v>NT</v>
      </c>
      <c r="R5" s="64" t="str">
        <f>CalculationBase!P8</f>
        <v>NT</v>
      </c>
      <c r="S5" s="64" t="str">
        <f>CalculationBase!Q8</f>
        <v>NT</v>
      </c>
      <c r="T5" s="64" t="str">
        <f>CalculationBase!R8</f>
        <v>NT</v>
      </c>
      <c r="U5" s="64" t="str">
        <f>CalculationBase!S8</f>
        <v>NT</v>
      </c>
      <c r="V5" s="64" t="str">
        <f>CalculationBase!T8</f>
        <v>NT</v>
      </c>
      <c r="W5" s="64" t="str">
        <f>CalculationBase!U8</f>
        <v>NT</v>
      </c>
      <c r="X5" s="64" t="str">
        <f>CalculationBase!V8</f>
        <v>NT</v>
      </c>
      <c r="Y5" s="64" t="str">
        <f>CalculationBase!W8</f>
        <v>NT</v>
      </c>
      <c r="Z5" s="65" t="str">
        <f>CalculationBase!Y8</f>
        <v>NT</v>
      </c>
    </row>
    <row r="6" spans="1:26" ht="33.75">
      <c r="A6" s="9">
        <v>1</v>
      </c>
      <c r="B6" s="63" t="str">
        <f>Criteria!A5</f>
        <v>Graphic elements</v>
      </c>
      <c r="C6" s="66" t="str">
        <f>Criteria!B5</f>
        <v>1.3</v>
      </c>
      <c r="D6" s="66" t="str">
        <f>Criteria!C5</f>
        <v>A</v>
      </c>
      <c r="E6" s="68" t="str">
        <f>Criteria!D5</f>
        <v>For each graphic element conveying information, is the alternative accessible to assistive technologies relevant (excluding special cases)?</v>
      </c>
      <c r="F6" s="64" t="str">
        <f>CalculationBase!D9</f>
        <v>NT</v>
      </c>
      <c r="G6" s="64" t="str">
        <f>CalculationBase!E9</f>
        <v>NT</v>
      </c>
      <c r="H6" s="64" t="str">
        <f>CalculationBase!F9</f>
        <v>NT</v>
      </c>
      <c r="I6" s="64" t="str">
        <f>CalculationBase!G9</f>
        <v>NT</v>
      </c>
      <c r="J6" s="64" t="str">
        <f>CalculationBase!H9</f>
        <v>NT</v>
      </c>
      <c r="K6" s="64" t="str">
        <f>CalculationBase!I9</f>
        <v>NT</v>
      </c>
      <c r="L6" s="64" t="str">
        <f>CalculationBase!J9</f>
        <v>NT</v>
      </c>
      <c r="M6" s="64" t="str">
        <f>CalculationBase!K9</f>
        <v>NT</v>
      </c>
      <c r="N6" s="64" t="str">
        <f>CalculationBase!L9</f>
        <v>NT</v>
      </c>
      <c r="O6" s="64" t="str">
        <f>CalculationBase!M9</f>
        <v>NT</v>
      </c>
      <c r="P6" s="64" t="str">
        <f>CalculationBase!N9</f>
        <v>NT</v>
      </c>
      <c r="Q6" s="64" t="str">
        <f>CalculationBase!O9</f>
        <v>NT</v>
      </c>
      <c r="R6" s="64" t="str">
        <f>CalculationBase!P9</f>
        <v>NT</v>
      </c>
      <c r="S6" s="64" t="str">
        <f>CalculationBase!Q9</f>
        <v>NT</v>
      </c>
      <c r="T6" s="64" t="str">
        <f>CalculationBase!R9</f>
        <v>NT</v>
      </c>
      <c r="U6" s="64" t="str">
        <f>CalculationBase!S9</f>
        <v>NT</v>
      </c>
      <c r="V6" s="64" t="str">
        <f>CalculationBase!T9</f>
        <v>NT</v>
      </c>
      <c r="W6" s="64" t="str">
        <f>CalculationBase!U9</f>
        <v>NT</v>
      </c>
      <c r="X6" s="64" t="str">
        <f>CalculationBase!V9</f>
        <v>NT</v>
      </c>
      <c r="Y6" s="64" t="str">
        <f>CalculationBase!W9</f>
        <v>NT</v>
      </c>
      <c r="Z6" s="65" t="str">
        <f>CalculationBase!Y9</f>
        <v>NT</v>
      </c>
    </row>
    <row r="7" spans="1:26" ht="45">
      <c r="A7" s="9">
        <v>1</v>
      </c>
      <c r="B7" s="63" t="str">
        <f>Criteria!A6</f>
        <v>Graphic elements</v>
      </c>
      <c r="C7" s="66" t="str">
        <f>Criteria!B6</f>
        <v>1.4</v>
      </c>
      <c r="D7" s="66" t="str">
        <f>Criteria!C6</f>
        <v>A</v>
      </c>
      <c r="E7" s="68" t="str">
        <f>Criteria!D6</f>
        <v>For each graphic element used as a CAPTCHA or as a test graphic element, does the alternative rendered by assistive technologies make it possible to identify the nature and function of the graphic element?</v>
      </c>
      <c r="F7" s="64" t="str">
        <f>CalculationBase!D10</f>
        <v>NT</v>
      </c>
      <c r="G7" s="64" t="str">
        <f>CalculationBase!E10</f>
        <v>NT</v>
      </c>
      <c r="H7" s="64" t="str">
        <f>CalculationBase!F10</f>
        <v>NT</v>
      </c>
      <c r="I7" s="64" t="str">
        <f>CalculationBase!G10</f>
        <v>NT</v>
      </c>
      <c r="J7" s="64" t="str">
        <f>CalculationBase!H10</f>
        <v>NT</v>
      </c>
      <c r="K7" s="64" t="str">
        <f>CalculationBase!I10</f>
        <v>NT</v>
      </c>
      <c r="L7" s="64" t="str">
        <f>CalculationBase!J10</f>
        <v>NT</v>
      </c>
      <c r="M7" s="64" t="str">
        <f>CalculationBase!K10</f>
        <v>NT</v>
      </c>
      <c r="N7" s="64" t="str">
        <f>CalculationBase!L10</f>
        <v>NT</v>
      </c>
      <c r="O7" s="64" t="str">
        <f>CalculationBase!M10</f>
        <v>NT</v>
      </c>
      <c r="P7" s="64" t="str">
        <f>CalculationBase!N10</f>
        <v>NT</v>
      </c>
      <c r="Q7" s="64" t="str">
        <f>CalculationBase!O10</f>
        <v>NT</v>
      </c>
      <c r="R7" s="64" t="str">
        <f>CalculationBase!P10</f>
        <v>NT</v>
      </c>
      <c r="S7" s="64" t="str">
        <f>CalculationBase!Q10</f>
        <v>NT</v>
      </c>
      <c r="T7" s="64" t="str">
        <f>CalculationBase!R10</f>
        <v>NT</v>
      </c>
      <c r="U7" s="64" t="str">
        <f>CalculationBase!S10</f>
        <v>NT</v>
      </c>
      <c r="V7" s="64" t="str">
        <f>CalculationBase!T10</f>
        <v>NT</v>
      </c>
      <c r="W7" s="64" t="str">
        <f>CalculationBase!U10</f>
        <v>NT</v>
      </c>
      <c r="X7" s="64" t="str">
        <f>CalculationBase!V10</f>
        <v>NT</v>
      </c>
      <c r="Y7" s="64" t="str">
        <f>CalculationBase!W10</f>
        <v>NT</v>
      </c>
      <c r="Z7" s="65" t="str">
        <f>CalculationBase!Y10</f>
        <v>NT</v>
      </c>
    </row>
    <row r="8" spans="1:26" ht="22.5">
      <c r="A8" s="9">
        <v>1</v>
      </c>
      <c r="B8" s="63" t="str">
        <f>Criteria!A7</f>
        <v>Graphic elements</v>
      </c>
      <c r="C8" s="66" t="str">
        <f>Criteria!B7</f>
        <v>1.5</v>
      </c>
      <c r="D8" s="66" t="str">
        <f>Criteria!C7</f>
        <v>A</v>
      </c>
      <c r="E8" s="68" t="str">
        <f>Criteria!D7</f>
        <v>Does each graphic element used as a CAPTCHA have an alternative?</v>
      </c>
      <c r="F8" s="64" t="str">
        <f>CalculationBase!D11</f>
        <v>NT</v>
      </c>
      <c r="G8" s="64" t="str">
        <f>CalculationBase!E11</f>
        <v>NT</v>
      </c>
      <c r="H8" s="64" t="str">
        <f>CalculationBase!F11</f>
        <v>NT</v>
      </c>
      <c r="I8" s="64" t="str">
        <f>CalculationBase!G11</f>
        <v>NT</v>
      </c>
      <c r="J8" s="64" t="str">
        <f>CalculationBase!H11</f>
        <v>NT</v>
      </c>
      <c r="K8" s="64" t="str">
        <f>CalculationBase!I11</f>
        <v>NT</v>
      </c>
      <c r="L8" s="64" t="str">
        <f>CalculationBase!J11</f>
        <v>NT</v>
      </c>
      <c r="M8" s="64" t="str">
        <f>CalculationBase!K11</f>
        <v>NT</v>
      </c>
      <c r="N8" s="64" t="str">
        <f>CalculationBase!L11</f>
        <v>NT</v>
      </c>
      <c r="O8" s="64" t="str">
        <f>CalculationBase!M11</f>
        <v>NT</v>
      </c>
      <c r="P8" s="64" t="str">
        <f>CalculationBase!N11</f>
        <v>NT</v>
      </c>
      <c r="Q8" s="64" t="str">
        <f>CalculationBase!O11</f>
        <v>NT</v>
      </c>
      <c r="R8" s="64" t="str">
        <f>CalculationBase!P11</f>
        <v>NT</v>
      </c>
      <c r="S8" s="64" t="str">
        <f>CalculationBase!Q11</f>
        <v>NT</v>
      </c>
      <c r="T8" s="64" t="str">
        <f>CalculationBase!R11</f>
        <v>NT</v>
      </c>
      <c r="U8" s="64" t="str">
        <f>CalculationBase!S11</f>
        <v>NT</v>
      </c>
      <c r="V8" s="64" t="str">
        <f>CalculationBase!T11</f>
        <v>NT</v>
      </c>
      <c r="W8" s="64" t="str">
        <f>CalculationBase!U11</f>
        <v>NT</v>
      </c>
      <c r="X8" s="64" t="str">
        <f>CalculationBase!V11</f>
        <v>NT</v>
      </c>
      <c r="Y8" s="64" t="str">
        <f>CalculationBase!W11</f>
        <v>NT</v>
      </c>
      <c r="Z8" s="65" t="str">
        <f>CalculationBase!Y11</f>
        <v>NT</v>
      </c>
    </row>
    <row r="9" spans="1:26" ht="22.5">
      <c r="A9" s="9">
        <v>1</v>
      </c>
      <c r="B9" s="63" t="str">
        <f>Criteria!A8</f>
        <v>Graphic elements</v>
      </c>
      <c r="C9" s="66" t="str">
        <f>Criteria!B8</f>
        <v>1.6</v>
      </c>
      <c r="D9" s="66" t="str">
        <f>Criteria!C8</f>
        <v>A</v>
      </c>
      <c r="E9" s="68" t="str">
        <f>Criteria!D8</f>
        <v>Does each graphic element conveying information have, where necessary, a detailed description?</v>
      </c>
      <c r="F9" s="64" t="str">
        <f>CalculationBase!D12</f>
        <v>NT</v>
      </c>
      <c r="G9" s="64" t="str">
        <f>CalculationBase!E12</f>
        <v>NT</v>
      </c>
      <c r="H9" s="64" t="str">
        <f>CalculationBase!F12</f>
        <v>NT</v>
      </c>
      <c r="I9" s="64" t="str">
        <f>CalculationBase!G12</f>
        <v>NT</v>
      </c>
      <c r="J9" s="64" t="str">
        <f>CalculationBase!H12</f>
        <v>NT</v>
      </c>
      <c r="K9" s="64" t="str">
        <f>CalculationBase!I12</f>
        <v>NT</v>
      </c>
      <c r="L9" s="64" t="str">
        <f>CalculationBase!J12</f>
        <v>NT</v>
      </c>
      <c r="M9" s="64" t="str">
        <f>CalculationBase!K12</f>
        <v>NT</v>
      </c>
      <c r="N9" s="64" t="str">
        <f>CalculationBase!L12</f>
        <v>NT</v>
      </c>
      <c r="O9" s="64" t="str">
        <f>CalculationBase!M12</f>
        <v>NT</v>
      </c>
      <c r="P9" s="64" t="str">
        <f>CalculationBase!N12</f>
        <v>NT</v>
      </c>
      <c r="Q9" s="64" t="str">
        <f>CalculationBase!O12</f>
        <v>NT</v>
      </c>
      <c r="R9" s="64" t="str">
        <f>CalculationBase!P12</f>
        <v>NT</v>
      </c>
      <c r="S9" s="64" t="str">
        <f>CalculationBase!Q12</f>
        <v>NT</v>
      </c>
      <c r="T9" s="64" t="str">
        <f>CalculationBase!R12</f>
        <v>NT</v>
      </c>
      <c r="U9" s="64" t="str">
        <f>CalculationBase!S12</f>
        <v>NT</v>
      </c>
      <c r="V9" s="64" t="str">
        <f>CalculationBase!T12</f>
        <v>NT</v>
      </c>
      <c r="W9" s="64" t="str">
        <f>CalculationBase!U12</f>
        <v>NT</v>
      </c>
      <c r="X9" s="64" t="str">
        <f>CalculationBase!V12</f>
        <v>NT</v>
      </c>
      <c r="Y9" s="64" t="str">
        <f>CalculationBase!W12</f>
        <v>NT</v>
      </c>
      <c r="Z9" s="65" t="str">
        <f>CalculationBase!Y12</f>
        <v>NT</v>
      </c>
    </row>
    <row r="10" spans="1:26" ht="22.5">
      <c r="A10" s="9">
        <v>1</v>
      </c>
      <c r="B10" s="63" t="str">
        <f>Criteria!A9</f>
        <v>Graphic elements</v>
      </c>
      <c r="C10" s="66" t="str">
        <f>Criteria!B9</f>
        <v>1.7</v>
      </c>
      <c r="D10" s="66" t="str">
        <f>Criteria!C9</f>
        <v>A</v>
      </c>
      <c r="E10" s="68" t="str">
        <f>Criteria!D9</f>
        <v>For each graphic element conveying information with a detailed description, is this description relevant?</v>
      </c>
      <c r="F10" s="64" t="str">
        <f>CalculationBase!D13</f>
        <v>NT</v>
      </c>
      <c r="G10" s="64" t="str">
        <f>CalculationBase!E13</f>
        <v>NT</v>
      </c>
      <c r="H10" s="64" t="str">
        <f>CalculationBase!F13</f>
        <v>NT</v>
      </c>
      <c r="I10" s="64" t="str">
        <f>CalculationBase!G13</f>
        <v>NT</v>
      </c>
      <c r="J10" s="64" t="str">
        <f>CalculationBase!H13</f>
        <v>NT</v>
      </c>
      <c r="K10" s="64" t="str">
        <f>CalculationBase!I13</f>
        <v>NT</v>
      </c>
      <c r="L10" s="64" t="str">
        <f>CalculationBase!J13</f>
        <v>NT</v>
      </c>
      <c r="M10" s="64" t="str">
        <f>CalculationBase!K13</f>
        <v>NT</v>
      </c>
      <c r="N10" s="64" t="str">
        <f>CalculationBase!L13</f>
        <v>NT</v>
      </c>
      <c r="O10" s="64" t="str">
        <f>CalculationBase!M13</f>
        <v>NT</v>
      </c>
      <c r="P10" s="64" t="str">
        <f>CalculationBase!N13</f>
        <v>NT</v>
      </c>
      <c r="Q10" s="64" t="str">
        <f>CalculationBase!O13</f>
        <v>NT</v>
      </c>
      <c r="R10" s="64" t="str">
        <f>CalculationBase!P13</f>
        <v>NT</v>
      </c>
      <c r="S10" s="64" t="str">
        <f>CalculationBase!Q13</f>
        <v>NT</v>
      </c>
      <c r="T10" s="64" t="str">
        <f>CalculationBase!R13</f>
        <v>NT</v>
      </c>
      <c r="U10" s="64" t="str">
        <f>CalculationBase!S13</f>
        <v>NT</v>
      </c>
      <c r="V10" s="64" t="str">
        <f>CalculationBase!T13</f>
        <v>NT</v>
      </c>
      <c r="W10" s="64" t="str">
        <f>CalculationBase!U13</f>
        <v>NT</v>
      </c>
      <c r="X10" s="64" t="str">
        <f>CalculationBase!V13</f>
        <v>NT</v>
      </c>
      <c r="Y10" s="64" t="str">
        <f>CalculationBase!W13</f>
        <v>NT</v>
      </c>
      <c r="Z10" s="65" t="str">
        <f>CalculationBase!Y13</f>
        <v>NT</v>
      </c>
    </row>
    <row r="11" spans="1:26" ht="33.75">
      <c r="A11" s="9">
        <v>1</v>
      </c>
      <c r="B11" s="63" t="str">
        <f>Criteria!A10</f>
        <v>Graphic elements</v>
      </c>
      <c r="C11" s="66" t="str">
        <f>Criteria!B10</f>
        <v>1.8</v>
      </c>
      <c r="D11" s="66" t="str">
        <f>Criteria!C10</f>
        <v>AA</v>
      </c>
      <c r="E11" s="68" t="str">
        <f>Criteria!D10</f>
        <v>Each text graphic element conveying information, in the absence of a replacement mechanism, must, if possible, be replaced by styled text. Is this rule respected (excluding special cases)?</v>
      </c>
      <c r="F11" s="64" t="str">
        <f>CalculationBase!D14</f>
        <v>NT</v>
      </c>
      <c r="G11" s="64" t="str">
        <f>CalculationBase!E14</f>
        <v>NT</v>
      </c>
      <c r="H11" s="64" t="str">
        <f>CalculationBase!F14</f>
        <v>NT</v>
      </c>
      <c r="I11" s="64" t="str">
        <f>CalculationBase!G14</f>
        <v>NT</v>
      </c>
      <c r="J11" s="64" t="str">
        <f>CalculationBase!H14</f>
        <v>NT</v>
      </c>
      <c r="K11" s="64" t="str">
        <f>CalculationBase!I14</f>
        <v>NT</v>
      </c>
      <c r="L11" s="64" t="str">
        <f>CalculationBase!J14</f>
        <v>NT</v>
      </c>
      <c r="M11" s="64" t="str">
        <f>CalculationBase!K14</f>
        <v>NT</v>
      </c>
      <c r="N11" s="64" t="str">
        <f>CalculationBase!L14</f>
        <v>NT</v>
      </c>
      <c r="O11" s="64" t="str">
        <f>CalculationBase!M14</f>
        <v>NT</v>
      </c>
      <c r="P11" s="64" t="str">
        <f>CalculationBase!N14</f>
        <v>NT</v>
      </c>
      <c r="Q11" s="64" t="str">
        <f>CalculationBase!O14</f>
        <v>NT</v>
      </c>
      <c r="R11" s="64" t="str">
        <f>CalculationBase!P14</f>
        <v>NT</v>
      </c>
      <c r="S11" s="64" t="str">
        <f>CalculationBase!Q14</f>
        <v>NT</v>
      </c>
      <c r="T11" s="64" t="str">
        <f>CalculationBase!R14</f>
        <v>NT</v>
      </c>
      <c r="U11" s="64" t="str">
        <f>CalculationBase!S14</f>
        <v>NT</v>
      </c>
      <c r="V11" s="64" t="str">
        <f>CalculationBase!T14</f>
        <v>NT</v>
      </c>
      <c r="W11" s="64" t="str">
        <f>CalculationBase!U14</f>
        <v>NT</v>
      </c>
      <c r="X11" s="64" t="str">
        <f>CalculationBase!V14</f>
        <v>NT</v>
      </c>
      <c r="Y11" s="64" t="str">
        <f>CalculationBase!W14</f>
        <v>NT</v>
      </c>
      <c r="Z11" s="65" t="str">
        <f>CalculationBase!Y14</f>
        <v>NT</v>
      </c>
    </row>
    <row r="12" spans="1:26" ht="22.5">
      <c r="A12" s="9">
        <v>1</v>
      </c>
      <c r="B12" s="63" t="str">
        <f>Criteria!A11</f>
        <v>Graphic elements</v>
      </c>
      <c r="C12" s="66" t="str">
        <f>Criteria!B11</f>
        <v>1.9</v>
      </c>
      <c r="D12" s="66" t="str">
        <f>Criteria!C11</f>
        <v>AA</v>
      </c>
      <c r="E12" s="68" t="str">
        <f>Criteria!D11</f>
        <v>Is each graphic element with legend correctly rendered by assistive technologies?</v>
      </c>
      <c r="F12" s="64" t="str">
        <f>CalculationBase!D15</f>
        <v>NT</v>
      </c>
      <c r="G12" s="64" t="str">
        <f>CalculationBase!E15</f>
        <v>NT</v>
      </c>
      <c r="H12" s="64" t="str">
        <f>CalculationBase!F15</f>
        <v>NT</v>
      </c>
      <c r="I12" s="64" t="str">
        <f>CalculationBase!G15</f>
        <v>NT</v>
      </c>
      <c r="J12" s="64" t="str">
        <f>CalculationBase!H15</f>
        <v>NT</v>
      </c>
      <c r="K12" s="64" t="str">
        <f>CalculationBase!I15</f>
        <v>NT</v>
      </c>
      <c r="L12" s="64" t="str">
        <f>CalculationBase!J15</f>
        <v>NT</v>
      </c>
      <c r="M12" s="64" t="str">
        <f>CalculationBase!K15</f>
        <v>NT</v>
      </c>
      <c r="N12" s="64" t="str">
        <f>CalculationBase!L15</f>
        <v>NT</v>
      </c>
      <c r="O12" s="64" t="str">
        <f>CalculationBase!M15</f>
        <v>NT</v>
      </c>
      <c r="P12" s="64" t="str">
        <f>CalculationBase!N15</f>
        <v>NT</v>
      </c>
      <c r="Q12" s="64" t="str">
        <f>CalculationBase!O15</f>
        <v>NT</v>
      </c>
      <c r="R12" s="64" t="str">
        <f>CalculationBase!P15</f>
        <v>NT</v>
      </c>
      <c r="S12" s="64" t="str">
        <f>CalculationBase!Q15</f>
        <v>NT</v>
      </c>
      <c r="T12" s="64" t="str">
        <f>CalculationBase!R15</f>
        <v>NT</v>
      </c>
      <c r="U12" s="64" t="str">
        <f>CalculationBase!S15</f>
        <v>NT</v>
      </c>
      <c r="V12" s="64" t="str">
        <f>CalculationBase!T15</f>
        <v>NT</v>
      </c>
      <c r="W12" s="64" t="str">
        <f>CalculationBase!U15</f>
        <v>NT</v>
      </c>
      <c r="X12" s="64" t="str">
        <f>CalculationBase!V15</f>
        <v>NT</v>
      </c>
      <c r="Y12" s="64" t="str">
        <f>CalculationBase!W15</f>
        <v>NT</v>
      </c>
      <c r="Z12" s="65" t="str">
        <f>CalculationBase!Y15</f>
        <v>NT</v>
      </c>
    </row>
    <row r="13" spans="1:26" ht="22.5">
      <c r="A13" s="9">
        <v>1</v>
      </c>
      <c r="B13" s="63" t="str">
        <f>Criteria!A12</f>
        <v>Colours</v>
      </c>
      <c r="C13" s="66" t="str">
        <f>Criteria!B12</f>
        <v>2.1</v>
      </c>
      <c r="D13" s="66" t="str">
        <f>Criteria!C12</f>
        <v>A</v>
      </c>
      <c r="E13" s="68" t="str">
        <f>Criteria!D12</f>
        <v>On each screen, information must not be provided by colour alone. Is this rule respected?</v>
      </c>
      <c r="F13" s="64" t="str">
        <f>CalculationBase!D16</f>
        <v>NT</v>
      </c>
      <c r="G13" s="64" t="str">
        <f>CalculationBase!E16</f>
        <v>NT</v>
      </c>
      <c r="H13" s="64" t="str">
        <f>CalculationBase!F16</f>
        <v>NT</v>
      </c>
      <c r="I13" s="64" t="str">
        <f>CalculationBase!G16</f>
        <v>NT</v>
      </c>
      <c r="J13" s="64" t="str">
        <f>CalculationBase!H16</f>
        <v>NT</v>
      </c>
      <c r="K13" s="64" t="str">
        <f>CalculationBase!I16</f>
        <v>NT</v>
      </c>
      <c r="L13" s="64" t="str">
        <f>CalculationBase!J16</f>
        <v>NT</v>
      </c>
      <c r="M13" s="64" t="str">
        <f>CalculationBase!K16</f>
        <v>NT</v>
      </c>
      <c r="N13" s="64" t="str">
        <f>CalculationBase!L16</f>
        <v>NT</v>
      </c>
      <c r="O13" s="64" t="str">
        <f>CalculationBase!M16</f>
        <v>NT</v>
      </c>
      <c r="P13" s="64" t="str">
        <f>CalculationBase!N16</f>
        <v>NT</v>
      </c>
      <c r="Q13" s="64" t="str">
        <f>CalculationBase!O16</f>
        <v>NT</v>
      </c>
      <c r="R13" s="64" t="str">
        <f>CalculationBase!P16</f>
        <v>NT</v>
      </c>
      <c r="S13" s="64" t="str">
        <f>CalculationBase!Q16</f>
        <v>NT</v>
      </c>
      <c r="T13" s="64" t="str">
        <f>CalculationBase!R16</f>
        <v>NT</v>
      </c>
      <c r="U13" s="64" t="str">
        <f>CalculationBase!S16</f>
        <v>NT</v>
      </c>
      <c r="V13" s="64" t="str">
        <f>CalculationBase!T16</f>
        <v>NT</v>
      </c>
      <c r="W13" s="64" t="str">
        <f>CalculationBase!U16</f>
        <v>NT</v>
      </c>
      <c r="X13" s="64" t="str">
        <f>CalculationBase!V16</f>
        <v>NT</v>
      </c>
      <c r="Y13" s="64" t="str">
        <f>CalculationBase!W16</f>
        <v>NT</v>
      </c>
      <c r="Z13" s="65" t="str">
        <f>CalculationBase!Y16</f>
        <v>NT</v>
      </c>
    </row>
    <row r="14" spans="1:26" ht="33.75">
      <c r="A14" s="9">
        <v>1</v>
      </c>
      <c r="B14" s="63" t="str">
        <f>Criteria!A13</f>
        <v>Colours</v>
      </c>
      <c r="C14" s="66" t="str">
        <f>Criteria!B13</f>
        <v>2.2</v>
      </c>
      <c r="D14" s="66" t="str">
        <f>Criteria!C13</f>
        <v>AA</v>
      </c>
      <c r="E14" s="68" t="str">
        <f>Criteria!D13</f>
        <v>On each screen, is the contrast between the colour of the text and the colour of its background sufficiently high (excluding special cases)?</v>
      </c>
      <c r="F14" s="64" t="str">
        <f>CalculationBase!D17</f>
        <v>NT</v>
      </c>
      <c r="G14" s="64" t="str">
        <f>CalculationBase!E17</f>
        <v>NT</v>
      </c>
      <c r="H14" s="64" t="str">
        <f>CalculationBase!F17</f>
        <v>NT</v>
      </c>
      <c r="I14" s="64" t="str">
        <f>CalculationBase!G17</f>
        <v>NT</v>
      </c>
      <c r="J14" s="64" t="str">
        <f>CalculationBase!H17</f>
        <v>NT</v>
      </c>
      <c r="K14" s="64" t="str">
        <f>CalculationBase!I17</f>
        <v>NT</v>
      </c>
      <c r="L14" s="64" t="str">
        <f>CalculationBase!J17</f>
        <v>NT</v>
      </c>
      <c r="M14" s="64" t="str">
        <f>CalculationBase!K17</f>
        <v>NT</v>
      </c>
      <c r="N14" s="64" t="str">
        <f>CalculationBase!L17</f>
        <v>NT</v>
      </c>
      <c r="O14" s="64" t="str">
        <f>CalculationBase!M17</f>
        <v>NT</v>
      </c>
      <c r="P14" s="64" t="str">
        <f>CalculationBase!N17</f>
        <v>NT</v>
      </c>
      <c r="Q14" s="64" t="str">
        <f>CalculationBase!O17</f>
        <v>NT</v>
      </c>
      <c r="R14" s="64" t="str">
        <f>CalculationBase!P17</f>
        <v>NT</v>
      </c>
      <c r="S14" s="64" t="str">
        <f>CalculationBase!Q17</f>
        <v>NT</v>
      </c>
      <c r="T14" s="64" t="str">
        <f>CalculationBase!R17</f>
        <v>NT</v>
      </c>
      <c r="U14" s="64" t="str">
        <f>CalculationBase!S17</f>
        <v>NT</v>
      </c>
      <c r="V14" s="64" t="str">
        <f>CalculationBase!T17</f>
        <v>NT</v>
      </c>
      <c r="W14" s="64" t="str">
        <f>CalculationBase!U17</f>
        <v>NT</v>
      </c>
      <c r="X14" s="64" t="str">
        <f>CalculationBase!V17</f>
        <v>NT</v>
      </c>
      <c r="Y14" s="64" t="str">
        <f>CalculationBase!W17</f>
        <v>NT</v>
      </c>
      <c r="Z14" s="65" t="str">
        <f>CalculationBase!Y17</f>
        <v>NT</v>
      </c>
    </row>
    <row r="15" spans="1:26" ht="33.75">
      <c r="A15" s="9">
        <v>2</v>
      </c>
      <c r="B15" s="63" t="str">
        <f>Criteria!A14</f>
        <v>Colours</v>
      </c>
      <c r="C15" s="66" t="str">
        <f>Criteria!B14</f>
        <v>2.3</v>
      </c>
      <c r="D15" s="66" t="str">
        <f>Criteria!C14</f>
        <v>AA</v>
      </c>
      <c r="E15" s="68" t="str">
        <f>Criteria!D14</f>
        <v>On each screen, are the colours used in the user interface components and the graphic elements conveying information sufficiently contrasted (excluding special cases)?</v>
      </c>
      <c r="F15" s="64" t="str">
        <f>CalculationBase!D18</f>
        <v>NT</v>
      </c>
      <c r="G15" s="64" t="str">
        <f>CalculationBase!E18</f>
        <v>NT</v>
      </c>
      <c r="H15" s="64" t="str">
        <f>CalculationBase!F18</f>
        <v>NT</v>
      </c>
      <c r="I15" s="64" t="str">
        <f>CalculationBase!G18</f>
        <v>NT</v>
      </c>
      <c r="J15" s="64" t="str">
        <f>CalculationBase!H18</f>
        <v>NT</v>
      </c>
      <c r="K15" s="64" t="str">
        <f>CalculationBase!I18</f>
        <v>NT</v>
      </c>
      <c r="L15" s="64" t="str">
        <f>CalculationBase!J18</f>
        <v>NT</v>
      </c>
      <c r="M15" s="64" t="str">
        <f>CalculationBase!K18</f>
        <v>NT</v>
      </c>
      <c r="N15" s="64" t="str">
        <f>CalculationBase!L18</f>
        <v>NT</v>
      </c>
      <c r="O15" s="64" t="str">
        <f>CalculationBase!M18</f>
        <v>NT</v>
      </c>
      <c r="P15" s="64" t="str">
        <f>CalculationBase!N18</f>
        <v>NT</v>
      </c>
      <c r="Q15" s="64" t="str">
        <f>CalculationBase!O18</f>
        <v>NT</v>
      </c>
      <c r="R15" s="64" t="str">
        <f>CalculationBase!P18</f>
        <v>NT</v>
      </c>
      <c r="S15" s="64" t="str">
        <f>CalculationBase!Q18</f>
        <v>NT</v>
      </c>
      <c r="T15" s="64" t="str">
        <f>CalculationBase!R18</f>
        <v>NT</v>
      </c>
      <c r="U15" s="64" t="str">
        <f>CalculationBase!S18</f>
        <v>NT</v>
      </c>
      <c r="V15" s="64" t="str">
        <f>CalculationBase!T18</f>
        <v>NT</v>
      </c>
      <c r="W15" s="64" t="str">
        <f>CalculationBase!U18</f>
        <v>NT</v>
      </c>
      <c r="X15" s="64" t="str">
        <f>CalculationBase!V18</f>
        <v>NT</v>
      </c>
      <c r="Y15" s="64" t="str">
        <f>CalculationBase!W18</f>
        <v>NT</v>
      </c>
      <c r="Z15" s="65" t="str">
        <f>CalculationBase!Y18</f>
        <v>NT</v>
      </c>
    </row>
    <row r="16" spans="1:26" ht="22.5">
      <c r="A16" s="9">
        <v>2</v>
      </c>
      <c r="B16" s="63" t="str">
        <f>Criteria!A15</f>
        <v>Colours</v>
      </c>
      <c r="C16" s="66" t="str">
        <f>Criteria!B15</f>
        <v>2.4</v>
      </c>
      <c r="D16" s="66" t="str">
        <f>Criteria!C15</f>
        <v>AA</v>
      </c>
      <c r="E16" s="68" t="str">
        <f>Criteria!D15</f>
        <v>Is the contrast ratio of each replacement mechanism for displaying a correct contrast ratio sufficiently high?</v>
      </c>
      <c r="F16" s="64" t="str">
        <f>CalculationBase!D19</f>
        <v>NT</v>
      </c>
      <c r="G16" s="64" t="str">
        <f>CalculationBase!E19</f>
        <v>NT</v>
      </c>
      <c r="H16" s="64" t="str">
        <f>CalculationBase!F19</f>
        <v>NT</v>
      </c>
      <c r="I16" s="64" t="str">
        <f>CalculationBase!G19</f>
        <v>NT</v>
      </c>
      <c r="J16" s="64" t="str">
        <f>CalculationBase!H19</f>
        <v>NT</v>
      </c>
      <c r="K16" s="64" t="str">
        <f>CalculationBase!I19</f>
        <v>NT</v>
      </c>
      <c r="L16" s="64" t="str">
        <f>CalculationBase!J19</f>
        <v>NT</v>
      </c>
      <c r="M16" s="64" t="str">
        <f>CalculationBase!K19</f>
        <v>NT</v>
      </c>
      <c r="N16" s="64" t="str">
        <f>CalculationBase!L19</f>
        <v>NT</v>
      </c>
      <c r="O16" s="64" t="str">
        <f>CalculationBase!M19</f>
        <v>NT</v>
      </c>
      <c r="P16" s="64" t="str">
        <f>CalculationBase!N19</f>
        <v>NT</v>
      </c>
      <c r="Q16" s="64" t="str">
        <f>CalculationBase!O19</f>
        <v>NT</v>
      </c>
      <c r="R16" s="64" t="str">
        <f>CalculationBase!P19</f>
        <v>NT</v>
      </c>
      <c r="S16" s="64" t="str">
        <f>CalculationBase!Q19</f>
        <v>NT</v>
      </c>
      <c r="T16" s="64" t="str">
        <f>CalculationBase!R19</f>
        <v>NT</v>
      </c>
      <c r="U16" s="64" t="str">
        <f>CalculationBase!S19</f>
        <v>NT</v>
      </c>
      <c r="V16" s="64" t="str">
        <f>CalculationBase!T19</f>
        <v>NT</v>
      </c>
      <c r="W16" s="64" t="str">
        <f>CalculationBase!U19</f>
        <v>NT</v>
      </c>
      <c r="X16" s="64" t="str">
        <f>CalculationBase!V19</f>
        <v>NT</v>
      </c>
      <c r="Y16" s="64" t="str">
        <f>CalculationBase!W19</f>
        <v>NT</v>
      </c>
      <c r="Z16" s="65" t="str">
        <f>CalculationBase!Y19</f>
        <v>NT</v>
      </c>
    </row>
    <row r="17" spans="1:26" ht="33.75">
      <c r="A17" s="9">
        <v>3</v>
      </c>
      <c r="B17" s="63" t="str">
        <f>Criteria!A16</f>
        <v>Multimedia</v>
      </c>
      <c r="C17" s="66" t="str">
        <f>Criteria!B16</f>
        <v>3.1</v>
      </c>
      <c r="D17" s="66" t="str">
        <f>Criteria!C16</f>
        <v>A</v>
      </c>
      <c r="E17" s="68" t="str">
        <f>Criteria!D16</f>
        <v>Does each pre-recorded audio-only time-based media have, where appropriate, a clearly identifiable adjacent transcript (excluding special cases)?</v>
      </c>
      <c r="F17" s="64" t="str">
        <f>CalculationBase!D20</f>
        <v>NT</v>
      </c>
      <c r="G17" s="64" t="str">
        <f>CalculationBase!E20</f>
        <v>NT</v>
      </c>
      <c r="H17" s="64" t="str">
        <f>CalculationBase!F20</f>
        <v>NT</v>
      </c>
      <c r="I17" s="64" t="str">
        <f>CalculationBase!G20</f>
        <v>NT</v>
      </c>
      <c r="J17" s="64" t="str">
        <f>CalculationBase!H20</f>
        <v>NT</v>
      </c>
      <c r="K17" s="64" t="str">
        <f>CalculationBase!I20</f>
        <v>NT</v>
      </c>
      <c r="L17" s="64" t="str">
        <f>CalculationBase!J20</f>
        <v>NT</v>
      </c>
      <c r="M17" s="64" t="str">
        <f>CalculationBase!K20</f>
        <v>NT</v>
      </c>
      <c r="N17" s="64" t="str">
        <f>CalculationBase!L20</f>
        <v>NT</v>
      </c>
      <c r="O17" s="64" t="str">
        <f>CalculationBase!M20</f>
        <v>NT</v>
      </c>
      <c r="P17" s="64" t="str">
        <f>CalculationBase!N20</f>
        <v>NT</v>
      </c>
      <c r="Q17" s="64" t="str">
        <f>CalculationBase!O20</f>
        <v>NT</v>
      </c>
      <c r="R17" s="64" t="str">
        <f>CalculationBase!P20</f>
        <v>NT</v>
      </c>
      <c r="S17" s="64" t="str">
        <f>CalculationBase!Q20</f>
        <v>NT</v>
      </c>
      <c r="T17" s="64" t="str">
        <f>CalculationBase!R20</f>
        <v>NT</v>
      </c>
      <c r="U17" s="64" t="str">
        <f>CalculationBase!S20</f>
        <v>NT</v>
      </c>
      <c r="V17" s="64" t="str">
        <f>CalculationBase!T20</f>
        <v>NT</v>
      </c>
      <c r="W17" s="64" t="str">
        <f>CalculationBase!U20</f>
        <v>NT</v>
      </c>
      <c r="X17" s="64" t="str">
        <f>CalculationBase!V20</f>
        <v>NT</v>
      </c>
      <c r="Y17" s="64" t="str">
        <f>CalculationBase!W20</f>
        <v>NT</v>
      </c>
      <c r="Z17" s="65" t="str">
        <f>CalculationBase!Y20</f>
        <v>NT</v>
      </c>
    </row>
    <row r="18" spans="1:26" ht="22.5">
      <c r="A18" s="9">
        <v>3</v>
      </c>
      <c r="B18" s="63" t="str">
        <f>Criteria!A17</f>
        <v>Multimedia</v>
      </c>
      <c r="C18" s="66" t="str">
        <f>Criteria!B17</f>
        <v>3.2</v>
      </c>
      <c r="D18" s="66" t="str">
        <f>Criteria!C17</f>
        <v>A</v>
      </c>
      <c r="E18" s="68" t="str">
        <f>Criteria!D17</f>
        <v>For each pre-recorded audio-only time-based media with a transcript, is this transcript relevant (excluding special cases)?</v>
      </c>
      <c r="F18" s="64" t="str">
        <f>CalculationBase!D21</f>
        <v>NT</v>
      </c>
      <c r="G18" s="64" t="str">
        <f>CalculationBase!E21</f>
        <v>NT</v>
      </c>
      <c r="H18" s="64" t="str">
        <f>CalculationBase!F21</f>
        <v>NT</v>
      </c>
      <c r="I18" s="64" t="str">
        <f>CalculationBase!G21</f>
        <v>NT</v>
      </c>
      <c r="J18" s="64" t="str">
        <f>CalculationBase!H21</f>
        <v>NT</v>
      </c>
      <c r="K18" s="64" t="str">
        <f>CalculationBase!I21</f>
        <v>NT</v>
      </c>
      <c r="L18" s="64" t="str">
        <f>CalculationBase!J21</f>
        <v>NT</v>
      </c>
      <c r="M18" s="64" t="str">
        <f>CalculationBase!K21</f>
        <v>NT</v>
      </c>
      <c r="N18" s="64" t="str">
        <f>CalculationBase!L21</f>
        <v>NT</v>
      </c>
      <c r="O18" s="64" t="str">
        <f>CalculationBase!M21</f>
        <v>NT</v>
      </c>
      <c r="P18" s="64" t="str">
        <f>CalculationBase!N21</f>
        <v>NT</v>
      </c>
      <c r="Q18" s="64" t="str">
        <f>CalculationBase!O21</f>
        <v>NT</v>
      </c>
      <c r="R18" s="64" t="str">
        <f>CalculationBase!P21</f>
        <v>NT</v>
      </c>
      <c r="S18" s="64" t="str">
        <f>CalculationBase!Q21</f>
        <v>NT</v>
      </c>
      <c r="T18" s="64" t="str">
        <f>CalculationBase!R21</f>
        <v>NT</v>
      </c>
      <c r="U18" s="64" t="str">
        <f>CalculationBase!S21</f>
        <v>NT</v>
      </c>
      <c r="V18" s="64" t="str">
        <f>CalculationBase!T21</f>
        <v>NT</v>
      </c>
      <c r="W18" s="64" t="str">
        <f>CalculationBase!U21</f>
        <v>NT</v>
      </c>
      <c r="X18" s="64" t="str">
        <f>CalculationBase!V21</f>
        <v>NT</v>
      </c>
      <c r="Y18" s="64" t="str">
        <f>CalculationBase!W21</f>
        <v>NT</v>
      </c>
      <c r="Z18" s="65" t="str">
        <f>CalculationBase!Y21</f>
        <v>NT</v>
      </c>
    </row>
    <row r="19" spans="1:26" ht="22.5">
      <c r="A19" s="9">
        <v>3</v>
      </c>
      <c r="B19" s="63" t="str">
        <f>Criteria!A18</f>
        <v>Multimedia</v>
      </c>
      <c r="C19" s="66" t="str">
        <f>Criteria!B18</f>
        <v>3.3</v>
      </c>
      <c r="D19" s="66" t="str">
        <f>Criteria!C18</f>
        <v>A</v>
      </c>
      <c r="E19" s="68" t="str">
        <f>Criteria!D18</f>
        <v>Does each pre-recorded video-only time-based media have, if necessary, an alternative (excluding special cases)?</v>
      </c>
      <c r="F19" s="64" t="str">
        <f>CalculationBase!D22</f>
        <v>NT</v>
      </c>
      <c r="G19" s="64" t="str">
        <f>CalculationBase!E22</f>
        <v>NT</v>
      </c>
      <c r="H19" s="64" t="str">
        <f>CalculationBase!F22</f>
        <v>NT</v>
      </c>
      <c r="I19" s="64" t="str">
        <f>CalculationBase!G22</f>
        <v>NT</v>
      </c>
      <c r="J19" s="64" t="str">
        <f>CalculationBase!H22</f>
        <v>NT</v>
      </c>
      <c r="K19" s="64" t="str">
        <f>CalculationBase!I22</f>
        <v>NT</v>
      </c>
      <c r="L19" s="64" t="str">
        <f>CalculationBase!J22</f>
        <v>NT</v>
      </c>
      <c r="M19" s="64" t="str">
        <f>CalculationBase!K22</f>
        <v>NT</v>
      </c>
      <c r="N19" s="64" t="str">
        <f>CalculationBase!L22</f>
        <v>NT</v>
      </c>
      <c r="O19" s="64" t="str">
        <f>CalculationBase!M22</f>
        <v>NT</v>
      </c>
      <c r="P19" s="64" t="str">
        <f>CalculationBase!N22</f>
        <v>NT</v>
      </c>
      <c r="Q19" s="64" t="str">
        <f>CalculationBase!O22</f>
        <v>NT</v>
      </c>
      <c r="R19" s="64" t="str">
        <f>CalculationBase!P22</f>
        <v>NT</v>
      </c>
      <c r="S19" s="64" t="str">
        <f>CalculationBase!Q22</f>
        <v>NT</v>
      </c>
      <c r="T19" s="64" t="str">
        <f>CalculationBase!R22</f>
        <v>NT</v>
      </c>
      <c r="U19" s="64" t="str">
        <f>CalculationBase!S22</f>
        <v>NT</v>
      </c>
      <c r="V19" s="64" t="str">
        <f>CalculationBase!T22</f>
        <v>NT</v>
      </c>
      <c r="W19" s="64" t="str">
        <f>CalculationBase!U22</f>
        <v>NT</v>
      </c>
      <c r="X19" s="64" t="str">
        <f>CalculationBase!V22</f>
        <v>NT</v>
      </c>
      <c r="Y19" s="64" t="str">
        <f>CalculationBase!W22</f>
        <v>NT</v>
      </c>
      <c r="Z19" s="65" t="str">
        <f>CalculationBase!Y22</f>
        <v>NT</v>
      </c>
    </row>
    <row r="20" spans="1:26" ht="22.5">
      <c r="A20" s="9">
        <v>3</v>
      </c>
      <c r="B20" s="63" t="str">
        <f>Criteria!A19</f>
        <v>Multimedia</v>
      </c>
      <c r="C20" s="66" t="str">
        <f>Criteria!B19</f>
        <v>3.4</v>
      </c>
      <c r="D20" s="66" t="str">
        <f>Criteria!C19</f>
        <v>A</v>
      </c>
      <c r="E20" s="68" t="str">
        <f>Criteria!D19</f>
        <v>For each pre-recorded video-only time-based media with an alternative, is the alternative relevant (excluding special cases)?</v>
      </c>
      <c r="F20" s="64" t="str">
        <f>CalculationBase!D23</f>
        <v>NT</v>
      </c>
      <c r="G20" s="64" t="str">
        <f>CalculationBase!E23</f>
        <v>NT</v>
      </c>
      <c r="H20" s="64" t="str">
        <f>CalculationBase!F23</f>
        <v>NT</v>
      </c>
      <c r="I20" s="64" t="str">
        <f>CalculationBase!G23</f>
        <v>NT</v>
      </c>
      <c r="J20" s="64" t="str">
        <f>CalculationBase!H23</f>
        <v>NT</v>
      </c>
      <c r="K20" s="64" t="str">
        <f>CalculationBase!I23</f>
        <v>NT</v>
      </c>
      <c r="L20" s="64" t="str">
        <f>CalculationBase!J23</f>
        <v>NT</v>
      </c>
      <c r="M20" s="64" t="str">
        <f>CalculationBase!K23</f>
        <v>NT</v>
      </c>
      <c r="N20" s="64" t="str">
        <f>CalculationBase!L23</f>
        <v>NT</v>
      </c>
      <c r="O20" s="64" t="str">
        <f>CalculationBase!M23</f>
        <v>NT</v>
      </c>
      <c r="P20" s="64" t="str">
        <f>CalculationBase!N23</f>
        <v>NT</v>
      </c>
      <c r="Q20" s="64" t="str">
        <f>CalculationBase!O23</f>
        <v>NT</v>
      </c>
      <c r="R20" s="64" t="str">
        <f>CalculationBase!P23</f>
        <v>NT</v>
      </c>
      <c r="S20" s="64" t="str">
        <f>CalculationBase!Q23</f>
        <v>NT</v>
      </c>
      <c r="T20" s="64" t="str">
        <f>CalculationBase!R23</f>
        <v>NT</v>
      </c>
      <c r="U20" s="64" t="str">
        <f>CalculationBase!S23</f>
        <v>NT</v>
      </c>
      <c r="V20" s="64" t="str">
        <f>CalculationBase!T23</f>
        <v>NT</v>
      </c>
      <c r="W20" s="64" t="str">
        <f>CalculationBase!U23</f>
        <v>NT</v>
      </c>
      <c r="X20" s="64" t="str">
        <f>CalculationBase!V23</f>
        <v>NT</v>
      </c>
      <c r="Y20" s="64" t="str">
        <f>CalculationBase!W23</f>
        <v>NT</v>
      </c>
      <c r="Z20" s="65" t="str">
        <f>CalculationBase!Y23</f>
        <v>NT</v>
      </c>
    </row>
    <row r="21" spans="1:26" ht="22.5">
      <c r="A21" s="9">
        <v>4</v>
      </c>
      <c r="B21" s="63" t="str">
        <f>Criteria!A20</f>
        <v>Multimedia</v>
      </c>
      <c r="C21" s="66" t="str">
        <f>Criteria!B20</f>
        <v>3.5</v>
      </c>
      <c r="D21" s="66" t="str">
        <f>Criteria!C20</f>
        <v>A</v>
      </c>
      <c r="E21" s="68" t="str">
        <f>Criteria!D20</f>
        <v>Does each pre-recorded synchronised time-based media have, if necessary, an alternative (excluding special cases)?</v>
      </c>
      <c r="F21" s="64" t="str">
        <f>CalculationBase!D24</f>
        <v>NT</v>
      </c>
      <c r="G21" s="64" t="str">
        <f>CalculationBase!E24</f>
        <v>NT</v>
      </c>
      <c r="H21" s="64" t="str">
        <f>CalculationBase!F24</f>
        <v>NT</v>
      </c>
      <c r="I21" s="64" t="str">
        <f>CalculationBase!G24</f>
        <v>NT</v>
      </c>
      <c r="J21" s="64" t="str">
        <f>CalculationBase!H24</f>
        <v>NT</v>
      </c>
      <c r="K21" s="64" t="str">
        <f>CalculationBase!I24</f>
        <v>NT</v>
      </c>
      <c r="L21" s="64" t="str">
        <f>CalculationBase!J24</f>
        <v>NT</v>
      </c>
      <c r="M21" s="64" t="str">
        <f>CalculationBase!K24</f>
        <v>NT</v>
      </c>
      <c r="N21" s="64" t="str">
        <f>CalculationBase!L24</f>
        <v>NT</v>
      </c>
      <c r="O21" s="64" t="str">
        <f>CalculationBase!M24</f>
        <v>NT</v>
      </c>
      <c r="P21" s="64" t="str">
        <f>CalculationBase!N24</f>
        <v>NT</v>
      </c>
      <c r="Q21" s="64" t="str">
        <f>CalculationBase!O24</f>
        <v>NT</v>
      </c>
      <c r="R21" s="64" t="str">
        <f>CalculationBase!P24</f>
        <v>NT</v>
      </c>
      <c r="S21" s="64" t="str">
        <f>CalculationBase!Q24</f>
        <v>NT</v>
      </c>
      <c r="T21" s="64" t="str">
        <f>CalculationBase!R24</f>
        <v>NT</v>
      </c>
      <c r="U21" s="64" t="str">
        <f>CalculationBase!S24</f>
        <v>NT</v>
      </c>
      <c r="V21" s="64" t="str">
        <f>CalculationBase!T24</f>
        <v>NT</v>
      </c>
      <c r="W21" s="64" t="str">
        <f>CalculationBase!U24</f>
        <v>NT</v>
      </c>
      <c r="X21" s="64" t="str">
        <f>CalculationBase!V24</f>
        <v>NT</v>
      </c>
      <c r="Y21" s="64" t="str">
        <f>CalculationBase!W24</f>
        <v>NT</v>
      </c>
      <c r="Z21" s="65" t="str">
        <f>CalculationBase!Y24</f>
        <v>NT</v>
      </c>
    </row>
    <row r="22" spans="1:26" ht="22.5">
      <c r="A22" s="9">
        <v>4</v>
      </c>
      <c r="B22" s="63" t="str">
        <f>Criteria!A21</f>
        <v>Multimedia</v>
      </c>
      <c r="C22" s="66" t="str">
        <f>Criteria!B21</f>
        <v>3.6</v>
      </c>
      <c r="D22" s="66" t="str">
        <f>Criteria!C21</f>
        <v>A</v>
      </c>
      <c r="E22" s="68" t="str">
        <f>Criteria!D21</f>
        <v>For each pre-recorded synchronised time-based media with an alternative, is the alternative relevant (excluding special cases)?</v>
      </c>
      <c r="F22" s="64" t="str">
        <f>CalculationBase!D25</f>
        <v>NT</v>
      </c>
      <c r="G22" s="64" t="str">
        <f>CalculationBase!E25</f>
        <v>NT</v>
      </c>
      <c r="H22" s="64" t="str">
        <f>CalculationBase!F25</f>
        <v>NT</v>
      </c>
      <c r="I22" s="64" t="str">
        <f>CalculationBase!G25</f>
        <v>NT</v>
      </c>
      <c r="J22" s="64" t="str">
        <f>CalculationBase!H25</f>
        <v>NT</v>
      </c>
      <c r="K22" s="64" t="str">
        <f>CalculationBase!I25</f>
        <v>NT</v>
      </c>
      <c r="L22" s="64" t="str">
        <f>CalculationBase!J25</f>
        <v>NT</v>
      </c>
      <c r="M22" s="64" t="str">
        <f>CalculationBase!K25</f>
        <v>NT</v>
      </c>
      <c r="N22" s="64" t="str">
        <f>CalculationBase!L25</f>
        <v>NT</v>
      </c>
      <c r="O22" s="64" t="str">
        <f>CalculationBase!M25</f>
        <v>NT</v>
      </c>
      <c r="P22" s="64" t="str">
        <f>CalculationBase!N25</f>
        <v>NT</v>
      </c>
      <c r="Q22" s="64" t="str">
        <f>CalculationBase!O25</f>
        <v>NT</v>
      </c>
      <c r="R22" s="64" t="str">
        <f>CalculationBase!P25</f>
        <v>NT</v>
      </c>
      <c r="S22" s="64" t="str">
        <f>CalculationBase!Q25</f>
        <v>NT</v>
      </c>
      <c r="T22" s="64" t="str">
        <f>CalculationBase!R25</f>
        <v>NT</v>
      </c>
      <c r="U22" s="64" t="str">
        <f>CalculationBase!S25</f>
        <v>NT</v>
      </c>
      <c r="V22" s="64" t="str">
        <f>CalculationBase!T25</f>
        <v>NT</v>
      </c>
      <c r="W22" s="64" t="str">
        <f>CalculationBase!U25</f>
        <v>NT</v>
      </c>
      <c r="X22" s="64" t="str">
        <f>CalculationBase!V25</f>
        <v>NT</v>
      </c>
      <c r="Y22" s="64" t="str">
        <f>CalculationBase!W25</f>
        <v>NT</v>
      </c>
      <c r="Z22" s="65" t="str">
        <f>CalculationBase!Y25</f>
        <v>NT</v>
      </c>
    </row>
    <row r="23" spans="1:26" ht="33.75">
      <c r="A23" s="9">
        <v>4</v>
      </c>
      <c r="B23" s="63" t="str">
        <f>Criteria!A22</f>
        <v>Multimedia</v>
      </c>
      <c r="C23" s="66" t="str">
        <f>Criteria!B22</f>
        <v>3.7</v>
      </c>
      <c r="D23" s="66" t="str">
        <f>Criteria!C22</f>
        <v>A</v>
      </c>
      <c r="E23" s="68" t="str">
        <f>Criteria!D22</f>
        <v>Does each pre-recorded synchronised time-based media have, where appropriate, synchronised captions (excluding special cases)?</v>
      </c>
      <c r="F23" s="64" t="str">
        <f>CalculationBase!D26</f>
        <v>NT</v>
      </c>
      <c r="G23" s="64" t="str">
        <f>CalculationBase!E26</f>
        <v>NT</v>
      </c>
      <c r="H23" s="64" t="str">
        <f>CalculationBase!F26</f>
        <v>NT</v>
      </c>
      <c r="I23" s="64" t="str">
        <f>CalculationBase!G26</f>
        <v>NT</v>
      </c>
      <c r="J23" s="64" t="str">
        <f>CalculationBase!H26</f>
        <v>NT</v>
      </c>
      <c r="K23" s="64" t="str">
        <f>CalculationBase!I26</f>
        <v>NT</v>
      </c>
      <c r="L23" s="64" t="str">
        <f>CalculationBase!J26</f>
        <v>NT</v>
      </c>
      <c r="M23" s="64" t="str">
        <f>CalculationBase!K26</f>
        <v>NT</v>
      </c>
      <c r="N23" s="64" t="str">
        <f>CalculationBase!L26</f>
        <v>NT</v>
      </c>
      <c r="O23" s="64" t="str">
        <f>CalculationBase!M26</f>
        <v>NT</v>
      </c>
      <c r="P23" s="64" t="str">
        <f>CalculationBase!N26</f>
        <v>NT</v>
      </c>
      <c r="Q23" s="64" t="str">
        <f>CalculationBase!O26</f>
        <v>NT</v>
      </c>
      <c r="R23" s="64" t="str">
        <f>CalculationBase!P26</f>
        <v>NT</v>
      </c>
      <c r="S23" s="64" t="str">
        <f>CalculationBase!Q26</f>
        <v>NT</v>
      </c>
      <c r="T23" s="64" t="str">
        <f>CalculationBase!R26</f>
        <v>NT</v>
      </c>
      <c r="U23" s="64" t="str">
        <f>CalculationBase!S26</f>
        <v>NT</v>
      </c>
      <c r="V23" s="64" t="str">
        <f>CalculationBase!T26</f>
        <v>NT</v>
      </c>
      <c r="W23" s="64" t="str">
        <f>CalculationBase!U26</f>
        <v>NT</v>
      </c>
      <c r="X23" s="64" t="str">
        <f>CalculationBase!V26</f>
        <v>NT</v>
      </c>
      <c r="Y23" s="64" t="str">
        <f>CalculationBase!W26</f>
        <v>NT</v>
      </c>
      <c r="Z23" s="65" t="str">
        <f>CalculationBase!Y26</f>
        <v>NT</v>
      </c>
    </row>
    <row r="24" spans="1:26" ht="22.5">
      <c r="A24" s="9">
        <v>4</v>
      </c>
      <c r="B24" s="63" t="str">
        <f>Criteria!A23</f>
        <v>Multimedia</v>
      </c>
      <c r="C24" s="66" t="str">
        <f>Criteria!B23</f>
        <v>3.8</v>
      </c>
      <c r="D24" s="66" t="str">
        <f>Criteria!C23</f>
        <v>A</v>
      </c>
      <c r="E24" s="68" t="str">
        <f>Criteria!D23</f>
        <v>For each pre-recorded synchronised time-based media with synchronised captions, are these relevant?</v>
      </c>
      <c r="F24" s="64" t="str">
        <f>CalculationBase!D27</f>
        <v>NT</v>
      </c>
      <c r="G24" s="64" t="str">
        <f>CalculationBase!E27</f>
        <v>NT</v>
      </c>
      <c r="H24" s="64" t="str">
        <f>CalculationBase!F27</f>
        <v>NT</v>
      </c>
      <c r="I24" s="64" t="str">
        <f>CalculationBase!G27</f>
        <v>NT</v>
      </c>
      <c r="J24" s="64" t="str">
        <f>CalculationBase!H27</f>
        <v>NT</v>
      </c>
      <c r="K24" s="64" t="str">
        <f>CalculationBase!I27</f>
        <v>NT</v>
      </c>
      <c r="L24" s="64" t="str">
        <f>CalculationBase!J27</f>
        <v>NT</v>
      </c>
      <c r="M24" s="64" t="str">
        <f>CalculationBase!K27</f>
        <v>NT</v>
      </c>
      <c r="N24" s="64" t="str">
        <f>CalculationBase!L27</f>
        <v>NT</v>
      </c>
      <c r="O24" s="64" t="str">
        <f>CalculationBase!M27</f>
        <v>NT</v>
      </c>
      <c r="P24" s="64" t="str">
        <f>CalculationBase!N27</f>
        <v>NT</v>
      </c>
      <c r="Q24" s="64" t="str">
        <f>CalculationBase!O27</f>
        <v>NT</v>
      </c>
      <c r="R24" s="64" t="str">
        <f>CalculationBase!P27</f>
        <v>NT</v>
      </c>
      <c r="S24" s="64" t="str">
        <f>CalculationBase!Q27</f>
        <v>NT</v>
      </c>
      <c r="T24" s="64" t="str">
        <f>CalculationBase!R27</f>
        <v>NT</v>
      </c>
      <c r="U24" s="64" t="str">
        <f>CalculationBase!S27</f>
        <v>NT</v>
      </c>
      <c r="V24" s="64" t="str">
        <f>CalculationBase!T27</f>
        <v>NT</v>
      </c>
      <c r="W24" s="64" t="str">
        <f>CalculationBase!U27</f>
        <v>NT</v>
      </c>
      <c r="X24" s="64" t="str">
        <f>CalculationBase!V27</f>
        <v>NT</v>
      </c>
      <c r="Y24" s="64" t="str">
        <f>CalculationBase!W27</f>
        <v>NT</v>
      </c>
      <c r="Z24" s="65" t="str">
        <f>CalculationBase!Y27</f>
        <v>NT</v>
      </c>
    </row>
    <row r="25" spans="1:26" ht="33.75">
      <c r="A25" s="9">
        <v>4</v>
      </c>
      <c r="B25" s="63" t="str">
        <f>Criteria!A24</f>
        <v>Multimedia</v>
      </c>
      <c r="C25" s="66" t="str">
        <f>Criteria!B24</f>
        <v>3.9</v>
      </c>
      <c r="D25" s="66" t="str">
        <f>Criteria!C24</f>
        <v>AA</v>
      </c>
      <c r="E25" s="68" t="str">
        <f>Criteria!D24</f>
        <v>Does each pre-recorded time-based media (video only or synchronised) have, where appropriate, a synchronised audio description (excluding special cases)?</v>
      </c>
      <c r="F25" s="64" t="str">
        <f>CalculationBase!D28</f>
        <v>NT</v>
      </c>
      <c r="G25" s="64" t="str">
        <f>CalculationBase!E28</f>
        <v>NT</v>
      </c>
      <c r="H25" s="64" t="str">
        <f>CalculationBase!F28</f>
        <v>NT</v>
      </c>
      <c r="I25" s="64" t="str">
        <f>CalculationBase!G28</f>
        <v>NT</v>
      </c>
      <c r="J25" s="64" t="str">
        <f>CalculationBase!H28</f>
        <v>NT</v>
      </c>
      <c r="K25" s="64" t="str">
        <f>CalculationBase!I28</f>
        <v>NT</v>
      </c>
      <c r="L25" s="64" t="str">
        <f>CalculationBase!J28</f>
        <v>NT</v>
      </c>
      <c r="M25" s="64" t="str">
        <f>CalculationBase!K28</f>
        <v>NT</v>
      </c>
      <c r="N25" s="64" t="str">
        <f>CalculationBase!L28</f>
        <v>NT</v>
      </c>
      <c r="O25" s="64" t="str">
        <f>CalculationBase!M28</f>
        <v>NT</v>
      </c>
      <c r="P25" s="64" t="str">
        <f>CalculationBase!N28</f>
        <v>NT</v>
      </c>
      <c r="Q25" s="64" t="str">
        <f>CalculationBase!O28</f>
        <v>NT</v>
      </c>
      <c r="R25" s="64" t="str">
        <f>CalculationBase!P28</f>
        <v>NT</v>
      </c>
      <c r="S25" s="64" t="str">
        <f>CalculationBase!Q28</f>
        <v>NT</v>
      </c>
      <c r="T25" s="64" t="str">
        <f>CalculationBase!R28</f>
        <v>NT</v>
      </c>
      <c r="U25" s="64" t="str">
        <f>CalculationBase!S28</f>
        <v>NT</v>
      </c>
      <c r="V25" s="64" t="str">
        <f>CalculationBase!T28</f>
        <v>NT</v>
      </c>
      <c r="W25" s="64" t="str">
        <f>CalculationBase!U28</f>
        <v>NT</v>
      </c>
      <c r="X25" s="64" t="str">
        <f>CalculationBase!V28</f>
        <v>NT</v>
      </c>
      <c r="Y25" s="64" t="str">
        <f>CalculationBase!W28</f>
        <v>NT</v>
      </c>
      <c r="Z25" s="65" t="str">
        <f>CalculationBase!Y28</f>
        <v>NT</v>
      </c>
    </row>
    <row r="26" spans="1:26" ht="33.75">
      <c r="A26" s="9">
        <v>4</v>
      </c>
      <c r="B26" s="63" t="str">
        <f>Criteria!A25</f>
        <v>Multimedia</v>
      </c>
      <c r="C26" s="66" t="str">
        <f>Criteria!B25</f>
        <v>3.10</v>
      </c>
      <c r="D26" s="66" t="str">
        <f>Criteria!C25</f>
        <v>AA</v>
      </c>
      <c r="E26" s="68" t="str">
        <f>Criteria!D25</f>
        <v>For each pre-recorded video-only or synchronised time-based media with a synchronised audio description, is the description relevant?</v>
      </c>
      <c r="F26" s="64" t="str">
        <f>CalculationBase!D29</f>
        <v>NT</v>
      </c>
      <c r="G26" s="64" t="str">
        <f>CalculationBase!E29</f>
        <v>NT</v>
      </c>
      <c r="H26" s="64" t="str">
        <f>CalculationBase!F29</f>
        <v>NT</v>
      </c>
      <c r="I26" s="64" t="str">
        <f>CalculationBase!G29</f>
        <v>NT</v>
      </c>
      <c r="J26" s="64" t="str">
        <f>CalculationBase!H29</f>
        <v>NT</v>
      </c>
      <c r="K26" s="64" t="str">
        <f>CalculationBase!I29</f>
        <v>NT</v>
      </c>
      <c r="L26" s="64" t="str">
        <f>CalculationBase!J29</f>
        <v>NT</v>
      </c>
      <c r="M26" s="64" t="str">
        <f>CalculationBase!K29</f>
        <v>NT</v>
      </c>
      <c r="N26" s="64" t="str">
        <f>CalculationBase!L29</f>
        <v>NT</v>
      </c>
      <c r="O26" s="64" t="str">
        <f>CalculationBase!M29</f>
        <v>NT</v>
      </c>
      <c r="P26" s="64" t="str">
        <f>CalculationBase!N29</f>
        <v>NT</v>
      </c>
      <c r="Q26" s="64" t="str">
        <f>CalculationBase!O29</f>
        <v>NT</v>
      </c>
      <c r="R26" s="64" t="str">
        <f>CalculationBase!P29</f>
        <v>NT</v>
      </c>
      <c r="S26" s="64" t="str">
        <f>CalculationBase!Q29</f>
        <v>NT</v>
      </c>
      <c r="T26" s="64" t="str">
        <f>CalculationBase!R29</f>
        <v>NT</v>
      </c>
      <c r="U26" s="64" t="str">
        <f>CalculationBase!S29</f>
        <v>NT</v>
      </c>
      <c r="V26" s="64" t="str">
        <f>CalculationBase!T29</f>
        <v>NT</v>
      </c>
      <c r="W26" s="64" t="str">
        <f>CalculationBase!U29</f>
        <v>NT</v>
      </c>
      <c r="X26" s="64" t="str">
        <f>CalculationBase!V29</f>
        <v>NT</v>
      </c>
      <c r="Y26" s="64" t="str">
        <f>CalculationBase!W29</f>
        <v>NT</v>
      </c>
      <c r="Z26" s="65" t="str">
        <f>CalculationBase!Y29</f>
        <v>NT</v>
      </c>
    </row>
    <row r="27" spans="1:26" ht="33.75">
      <c r="A27" s="9">
        <v>4</v>
      </c>
      <c r="B27" s="63" t="str">
        <f>Criteria!A26</f>
        <v>Multimedia</v>
      </c>
      <c r="C27" s="66" t="str">
        <f>Criteria!B26</f>
        <v>3.11</v>
      </c>
      <c r="D27" s="66" t="str">
        <f>Criteria!C26</f>
        <v>A</v>
      </c>
      <c r="E27" s="68" t="str">
        <f>Criteria!D26</f>
        <v>For each pre-recorded time-based media, does the adjacent text content clearly identify the time-based media (excluding special cases)?</v>
      </c>
      <c r="F27" s="64" t="str">
        <f>CalculationBase!D30</f>
        <v>NT</v>
      </c>
      <c r="G27" s="64" t="str">
        <f>CalculationBase!E30</f>
        <v>NT</v>
      </c>
      <c r="H27" s="64" t="str">
        <f>CalculationBase!F30</f>
        <v>NT</v>
      </c>
      <c r="I27" s="64" t="str">
        <f>CalculationBase!G30</f>
        <v>NT</v>
      </c>
      <c r="J27" s="64" t="str">
        <f>CalculationBase!H30</f>
        <v>NT</v>
      </c>
      <c r="K27" s="64" t="str">
        <f>CalculationBase!I30</f>
        <v>NT</v>
      </c>
      <c r="L27" s="64" t="str">
        <f>CalculationBase!J30</f>
        <v>NT</v>
      </c>
      <c r="M27" s="64" t="str">
        <f>CalculationBase!K30</f>
        <v>NT</v>
      </c>
      <c r="N27" s="64" t="str">
        <f>CalculationBase!L30</f>
        <v>NT</v>
      </c>
      <c r="O27" s="64" t="str">
        <f>CalculationBase!M30</f>
        <v>NT</v>
      </c>
      <c r="P27" s="64" t="str">
        <f>CalculationBase!N30</f>
        <v>NT</v>
      </c>
      <c r="Q27" s="64" t="str">
        <f>CalculationBase!O30</f>
        <v>NT</v>
      </c>
      <c r="R27" s="64" t="str">
        <f>CalculationBase!P30</f>
        <v>NT</v>
      </c>
      <c r="S27" s="64" t="str">
        <f>CalculationBase!Q30</f>
        <v>NT</v>
      </c>
      <c r="T27" s="64" t="str">
        <f>CalculationBase!R30</f>
        <v>NT</v>
      </c>
      <c r="U27" s="64" t="str">
        <f>CalculationBase!S30</f>
        <v>NT</v>
      </c>
      <c r="V27" s="64" t="str">
        <f>CalculationBase!T30</f>
        <v>NT</v>
      </c>
      <c r="W27" s="64" t="str">
        <f>CalculationBase!U30</f>
        <v>NT</v>
      </c>
      <c r="X27" s="64" t="str">
        <f>CalculationBase!V30</f>
        <v>NT</v>
      </c>
      <c r="Y27" s="64" t="str">
        <f>CalculationBase!W30</f>
        <v>NT</v>
      </c>
      <c r="Z27" s="65" t="str">
        <f>CalculationBase!Y30</f>
        <v>NT</v>
      </c>
    </row>
    <row r="28" spans="1:26" ht="22.5">
      <c r="A28" s="9">
        <v>4</v>
      </c>
      <c r="B28" s="63" t="str">
        <f>Criteria!A27</f>
        <v>Multimedia</v>
      </c>
      <c r="C28" s="66" t="str">
        <f>Criteria!B27</f>
        <v>3.12</v>
      </c>
      <c r="D28" s="66" t="str">
        <f>Criteria!C27</f>
        <v>A</v>
      </c>
      <c r="E28" s="68" t="str">
        <f>Criteria!D27</f>
        <v>Is each automatically triggered sound sequence controllable by the user?</v>
      </c>
      <c r="F28" s="64" t="str">
        <f>CalculationBase!D31</f>
        <v>NT</v>
      </c>
      <c r="G28" s="64" t="str">
        <f>CalculationBase!E31</f>
        <v>NT</v>
      </c>
      <c r="H28" s="64" t="str">
        <f>CalculationBase!F31</f>
        <v>NT</v>
      </c>
      <c r="I28" s="64" t="str">
        <f>CalculationBase!G31</f>
        <v>NT</v>
      </c>
      <c r="J28" s="64" t="str">
        <f>CalculationBase!H31</f>
        <v>NT</v>
      </c>
      <c r="K28" s="64" t="str">
        <f>CalculationBase!I31</f>
        <v>NT</v>
      </c>
      <c r="L28" s="64" t="str">
        <f>CalculationBase!J31</f>
        <v>NT</v>
      </c>
      <c r="M28" s="64" t="str">
        <f>CalculationBase!K31</f>
        <v>NT</v>
      </c>
      <c r="N28" s="64" t="str">
        <f>CalculationBase!L31</f>
        <v>NT</v>
      </c>
      <c r="O28" s="64" t="str">
        <f>CalculationBase!M31</f>
        <v>NT</v>
      </c>
      <c r="P28" s="64" t="str">
        <f>CalculationBase!N31</f>
        <v>NT</v>
      </c>
      <c r="Q28" s="64" t="str">
        <f>CalculationBase!O31</f>
        <v>NT</v>
      </c>
      <c r="R28" s="64" t="str">
        <f>CalculationBase!P31</f>
        <v>NT</v>
      </c>
      <c r="S28" s="64" t="str">
        <f>CalculationBase!Q31</f>
        <v>NT</v>
      </c>
      <c r="T28" s="64" t="str">
        <f>CalculationBase!R31</f>
        <v>NT</v>
      </c>
      <c r="U28" s="64" t="str">
        <f>CalculationBase!S31</f>
        <v>NT</v>
      </c>
      <c r="V28" s="64" t="str">
        <f>CalculationBase!T31</f>
        <v>NT</v>
      </c>
      <c r="W28" s="64" t="str">
        <f>CalculationBase!U31</f>
        <v>NT</v>
      </c>
      <c r="X28" s="64" t="str">
        <f>CalculationBase!V31</f>
        <v>NT</v>
      </c>
      <c r="Y28" s="64" t="str">
        <f>CalculationBase!W31</f>
        <v>NT</v>
      </c>
      <c r="Z28" s="65" t="str">
        <f>CalculationBase!Y31</f>
        <v>NT</v>
      </c>
    </row>
    <row r="29" spans="1:26" ht="22.5">
      <c r="A29" s="9">
        <v>4</v>
      </c>
      <c r="B29" s="63" t="str">
        <f>Criteria!A28</f>
        <v>Multimedia</v>
      </c>
      <c r="C29" s="66" t="str">
        <f>Criteria!B28</f>
        <v>3.13</v>
      </c>
      <c r="D29" s="66" t="str">
        <f>Criteria!C28</f>
        <v>A</v>
      </c>
      <c r="E29" s="68" t="str">
        <f>Criteria!D28</f>
        <v>Does each time-based media have, where necessary, the viewing control features?</v>
      </c>
      <c r="F29" s="64" t="str">
        <f>CalculationBase!D32</f>
        <v>NT</v>
      </c>
      <c r="G29" s="64" t="str">
        <f>CalculationBase!E32</f>
        <v>NT</v>
      </c>
      <c r="H29" s="64" t="str">
        <f>CalculationBase!F32</f>
        <v>NT</v>
      </c>
      <c r="I29" s="64" t="str">
        <f>CalculationBase!G32</f>
        <v>NT</v>
      </c>
      <c r="J29" s="64" t="str">
        <f>CalculationBase!H32</f>
        <v>NT</v>
      </c>
      <c r="K29" s="64" t="str">
        <f>CalculationBase!I32</f>
        <v>NT</v>
      </c>
      <c r="L29" s="64" t="str">
        <f>CalculationBase!J32</f>
        <v>NT</v>
      </c>
      <c r="M29" s="64" t="str">
        <f>CalculationBase!K32</f>
        <v>NT</v>
      </c>
      <c r="N29" s="64" t="str">
        <f>CalculationBase!L32</f>
        <v>NT</v>
      </c>
      <c r="O29" s="64" t="str">
        <f>CalculationBase!M32</f>
        <v>NT</v>
      </c>
      <c r="P29" s="64" t="str">
        <f>CalculationBase!N32</f>
        <v>NT</v>
      </c>
      <c r="Q29" s="64" t="str">
        <f>CalculationBase!O32</f>
        <v>NT</v>
      </c>
      <c r="R29" s="64" t="str">
        <f>CalculationBase!P32</f>
        <v>NT</v>
      </c>
      <c r="S29" s="64" t="str">
        <f>CalculationBase!Q32</f>
        <v>NT</v>
      </c>
      <c r="T29" s="64" t="str">
        <f>CalculationBase!R32</f>
        <v>NT</v>
      </c>
      <c r="U29" s="64" t="str">
        <f>CalculationBase!S32</f>
        <v>NT</v>
      </c>
      <c r="V29" s="64" t="str">
        <f>CalculationBase!T32</f>
        <v>NT</v>
      </c>
      <c r="W29" s="64" t="str">
        <f>CalculationBase!U32</f>
        <v>NT</v>
      </c>
      <c r="X29" s="64" t="str">
        <f>CalculationBase!V32</f>
        <v>NT</v>
      </c>
      <c r="Y29" s="64" t="str">
        <f>CalculationBase!W32</f>
        <v>NT</v>
      </c>
      <c r="Z29" s="65" t="str">
        <f>CalculationBase!Y32</f>
        <v>NT</v>
      </c>
    </row>
    <row r="30" spans="1:26" ht="22.5">
      <c r="A30" s="9">
        <v>4</v>
      </c>
      <c r="B30" s="63" t="str">
        <f>Criteria!A29</f>
        <v>Multimedia</v>
      </c>
      <c r="C30" s="66" t="str">
        <f>Criteria!B29</f>
        <v>3.14</v>
      </c>
      <c r="D30" s="66" t="str">
        <f>Criteria!C29</f>
        <v>AA</v>
      </c>
      <c r="E30" s="68" t="str">
        <f>Criteria!D29</f>
        <v>For each time-based media, are alternative control features presented at the same level as other primary control features?</v>
      </c>
      <c r="F30" s="64" t="str">
        <f>CalculationBase!D33</f>
        <v>NT</v>
      </c>
      <c r="G30" s="64" t="str">
        <f>CalculationBase!E33</f>
        <v>NT</v>
      </c>
      <c r="H30" s="64" t="str">
        <f>CalculationBase!F33</f>
        <v>NT</v>
      </c>
      <c r="I30" s="64" t="str">
        <f>CalculationBase!G33</f>
        <v>NT</v>
      </c>
      <c r="J30" s="64" t="str">
        <f>CalculationBase!H33</f>
        <v>NT</v>
      </c>
      <c r="K30" s="64" t="str">
        <f>CalculationBase!I33</f>
        <v>NT</v>
      </c>
      <c r="L30" s="64" t="str">
        <f>CalculationBase!J33</f>
        <v>NT</v>
      </c>
      <c r="M30" s="64" t="str">
        <f>CalculationBase!K33</f>
        <v>NT</v>
      </c>
      <c r="N30" s="64" t="str">
        <f>CalculationBase!L33</f>
        <v>NT</v>
      </c>
      <c r="O30" s="64" t="str">
        <f>CalculationBase!M33</f>
        <v>NT</v>
      </c>
      <c r="P30" s="64" t="str">
        <f>CalculationBase!N33</f>
        <v>NT</v>
      </c>
      <c r="Q30" s="64" t="str">
        <f>CalculationBase!O33</f>
        <v>NT</v>
      </c>
      <c r="R30" s="64" t="str">
        <f>CalculationBase!P33</f>
        <v>NT</v>
      </c>
      <c r="S30" s="64" t="str">
        <f>CalculationBase!Q33</f>
        <v>NT</v>
      </c>
      <c r="T30" s="64" t="str">
        <f>CalculationBase!R33</f>
        <v>NT</v>
      </c>
      <c r="U30" s="64" t="str">
        <f>CalculationBase!S33</f>
        <v>NT</v>
      </c>
      <c r="V30" s="64" t="str">
        <f>CalculationBase!T33</f>
        <v>NT</v>
      </c>
      <c r="W30" s="64" t="str">
        <f>CalculationBase!U33</f>
        <v>NT</v>
      </c>
      <c r="X30" s="64" t="str">
        <f>CalculationBase!V33</f>
        <v>NT</v>
      </c>
      <c r="Y30" s="64" t="str">
        <f>CalculationBase!W33</f>
        <v>NT</v>
      </c>
      <c r="Z30" s="65" t="str">
        <f>CalculationBase!Y33</f>
        <v>NT</v>
      </c>
    </row>
    <row r="31" spans="1:26" ht="33.75">
      <c r="A31" s="9">
        <v>4</v>
      </c>
      <c r="B31" s="63" t="str">
        <f>Criteria!A30</f>
        <v>Multimedia</v>
      </c>
      <c r="C31" s="66" t="str">
        <f>Criteria!B30</f>
        <v>3.15</v>
      </c>
      <c r="D31" s="66" t="str">
        <f>Criteria!C30</f>
        <v>AA</v>
      </c>
      <c r="E31" s="68" t="str">
        <f>Criteria!D30</f>
        <v>For each feature that transmits, converts or records pre-recorded synchronised time-based media that has a captions track, at the end of the process, are the captions correctly preserved?</v>
      </c>
      <c r="F31" s="64" t="str">
        <f>CalculationBase!D34</f>
        <v>NT</v>
      </c>
      <c r="G31" s="64" t="str">
        <f>CalculationBase!E34</f>
        <v>NT</v>
      </c>
      <c r="H31" s="64" t="str">
        <f>CalculationBase!F34</f>
        <v>NT</v>
      </c>
      <c r="I31" s="64" t="str">
        <f>CalculationBase!G34</f>
        <v>NT</v>
      </c>
      <c r="J31" s="64" t="str">
        <f>CalculationBase!H34</f>
        <v>NT</v>
      </c>
      <c r="K31" s="64" t="str">
        <f>CalculationBase!I34</f>
        <v>NT</v>
      </c>
      <c r="L31" s="64" t="str">
        <f>CalculationBase!J34</f>
        <v>NT</v>
      </c>
      <c r="M31" s="64" t="str">
        <f>CalculationBase!K34</f>
        <v>NT</v>
      </c>
      <c r="N31" s="64" t="str">
        <f>CalculationBase!L34</f>
        <v>NT</v>
      </c>
      <c r="O31" s="64" t="str">
        <f>CalculationBase!M34</f>
        <v>NT</v>
      </c>
      <c r="P31" s="64" t="str">
        <f>CalculationBase!N34</f>
        <v>NT</v>
      </c>
      <c r="Q31" s="64" t="str">
        <f>CalculationBase!O34</f>
        <v>NT</v>
      </c>
      <c r="R31" s="64" t="str">
        <f>CalculationBase!P34</f>
        <v>NT</v>
      </c>
      <c r="S31" s="64" t="str">
        <f>CalculationBase!Q34</f>
        <v>NT</v>
      </c>
      <c r="T31" s="64" t="str">
        <f>CalculationBase!R34</f>
        <v>NT</v>
      </c>
      <c r="U31" s="64" t="str">
        <f>CalculationBase!S34</f>
        <v>NT</v>
      </c>
      <c r="V31" s="64" t="str">
        <f>CalculationBase!T34</f>
        <v>NT</v>
      </c>
      <c r="W31" s="64" t="str">
        <f>CalculationBase!U34</f>
        <v>NT</v>
      </c>
      <c r="X31" s="64" t="str">
        <f>CalculationBase!V34</f>
        <v>NT</v>
      </c>
      <c r="Y31" s="64" t="str">
        <f>CalculationBase!W34</f>
        <v>NT</v>
      </c>
      <c r="Z31" s="65" t="str">
        <f>CalculationBase!Y34</f>
        <v>NT</v>
      </c>
    </row>
    <row r="32" spans="1:26" ht="33.75">
      <c r="A32" s="9">
        <v>4</v>
      </c>
      <c r="B32" s="63" t="str">
        <f>Criteria!A31</f>
        <v>Multimedia</v>
      </c>
      <c r="C32" s="66" t="str">
        <f>Criteria!B31</f>
        <v>3.16</v>
      </c>
      <c r="D32" s="66" t="str">
        <f>Criteria!C31</f>
        <v>AA</v>
      </c>
      <c r="E32" s="68" t="str">
        <f>Criteria!D31</f>
        <v>For each feature that transmits, converts or records a time-based media pre-recorded with a synchronised audio description, at the end of the process, is the audio description correctly preserved?</v>
      </c>
      <c r="F32" s="64" t="str">
        <f>CalculationBase!D35</f>
        <v>NT</v>
      </c>
      <c r="G32" s="64" t="str">
        <f>CalculationBase!E35</f>
        <v>NT</v>
      </c>
      <c r="H32" s="64" t="str">
        <f>CalculationBase!F35</f>
        <v>NT</v>
      </c>
      <c r="I32" s="64" t="str">
        <f>CalculationBase!G35</f>
        <v>NT</v>
      </c>
      <c r="J32" s="64" t="str">
        <f>CalculationBase!H35</f>
        <v>NT</v>
      </c>
      <c r="K32" s="64" t="str">
        <f>CalculationBase!I35</f>
        <v>NT</v>
      </c>
      <c r="L32" s="64" t="str">
        <f>CalculationBase!J35</f>
        <v>NT</v>
      </c>
      <c r="M32" s="64" t="str">
        <f>CalculationBase!K35</f>
        <v>NT</v>
      </c>
      <c r="N32" s="64" t="str">
        <f>CalculationBase!L35</f>
        <v>NT</v>
      </c>
      <c r="O32" s="64" t="str">
        <f>CalculationBase!M35</f>
        <v>NT</v>
      </c>
      <c r="P32" s="64" t="str">
        <f>CalculationBase!N35</f>
        <v>NT</v>
      </c>
      <c r="Q32" s="64" t="str">
        <f>CalculationBase!O35</f>
        <v>NT</v>
      </c>
      <c r="R32" s="64" t="str">
        <f>CalculationBase!P35</f>
        <v>NT</v>
      </c>
      <c r="S32" s="64" t="str">
        <f>CalculationBase!Q35</f>
        <v>NT</v>
      </c>
      <c r="T32" s="64" t="str">
        <f>CalculationBase!R35</f>
        <v>NT</v>
      </c>
      <c r="U32" s="64" t="str">
        <f>CalculationBase!S35</f>
        <v>NT</v>
      </c>
      <c r="V32" s="64" t="str">
        <f>CalculationBase!T35</f>
        <v>NT</v>
      </c>
      <c r="W32" s="64" t="str">
        <f>CalculationBase!U35</f>
        <v>NT</v>
      </c>
      <c r="X32" s="64" t="str">
        <f>CalculationBase!V35</f>
        <v>NT</v>
      </c>
      <c r="Y32" s="64" t="str">
        <f>CalculationBase!W35</f>
        <v>NT</v>
      </c>
      <c r="Z32" s="65" t="str">
        <f>CalculationBase!Y35</f>
        <v>NT</v>
      </c>
    </row>
    <row r="33" spans="1:26" ht="22.5">
      <c r="A33" s="9">
        <v>4</v>
      </c>
      <c r="B33" s="63" t="str">
        <f>Criteria!A32</f>
        <v>Multimedia</v>
      </c>
      <c r="C33" s="66" t="str">
        <f>Criteria!B32</f>
        <v>3.17</v>
      </c>
      <c r="D33" s="66" t="str">
        <f>Criteria!C32</f>
        <v>AA</v>
      </c>
      <c r="E33" s="68" t="str">
        <f>Criteria!D32</f>
        <v>For each pre-recorded time-based media, is the presentation of captions controllable by the user (excluding special cases)?</v>
      </c>
      <c r="F33" s="64" t="str">
        <f>CalculationBase!D36</f>
        <v>NT</v>
      </c>
      <c r="G33" s="64" t="str">
        <f>CalculationBase!E36</f>
        <v>NT</v>
      </c>
      <c r="H33" s="64" t="str">
        <f>CalculationBase!F36</f>
        <v>NT</v>
      </c>
      <c r="I33" s="64" t="str">
        <f>CalculationBase!G36</f>
        <v>NT</v>
      </c>
      <c r="J33" s="64" t="str">
        <f>CalculationBase!H36</f>
        <v>NT</v>
      </c>
      <c r="K33" s="64" t="str">
        <f>CalculationBase!I36</f>
        <v>NT</v>
      </c>
      <c r="L33" s="64" t="str">
        <f>CalculationBase!J36</f>
        <v>NT</v>
      </c>
      <c r="M33" s="64" t="str">
        <f>CalculationBase!K36</f>
        <v>NT</v>
      </c>
      <c r="N33" s="64" t="str">
        <f>CalculationBase!L36</f>
        <v>NT</v>
      </c>
      <c r="O33" s="64" t="str">
        <f>CalculationBase!M36</f>
        <v>NT</v>
      </c>
      <c r="P33" s="64" t="str">
        <f>CalculationBase!N36</f>
        <v>NT</v>
      </c>
      <c r="Q33" s="64" t="str">
        <f>CalculationBase!O36</f>
        <v>NT</v>
      </c>
      <c r="R33" s="64" t="str">
        <f>CalculationBase!P36</f>
        <v>NT</v>
      </c>
      <c r="S33" s="64" t="str">
        <f>CalculationBase!Q36</f>
        <v>NT</v>
      </c>
      <c r="T33" s="64" t="str">
        <f>CalculationBase!R36</f>
        <v>NT</v>
      </c>
      <c r="U33" s="64" t="str">
        <f>CalculationBase!S36</f>
        <v>NT</v>
      </c>
      <c r="V33" s="64" t="str">
        <f>CalculationBase!T36</f>
        <v>NT</v>
      </c>
      <c r="W33" s="64" t="str">
        <f>CalculationBase!U36</f>
        <v>NT</v>
      </c>
      <c r="X33" s="64" t="str">
        <f>CalculationBase!V36</f>
        <v>NT</v>
      </c>
      <c r="Y33" s="64" t="str">
        <f>CalculationBase!W36</f>
        <v>NT</v>
      </c>
      <c r="Z33" s="65" t="str">
        <f>CalculationBase!Y36</f>
        <v>NT</v>
      </c>
    </row>
    <row r="34" spans="1:26" ht="33.75">
      <c r="A34" s="9">
        <v>4</v>
      </c>
      <c r="B34" s="63" t="str">
        <f>Criteria!A33</f>
        <v>Multimedia</v>
      </c>
      <c r="C34" s="66" t="str">
        <f>Criteria!B33</f>
        <v>3.18</v>
      </c>
      <c r="D34" s="66" t="str">
        <f>Criteria!C33</f>
        <v>AA</v>
      </c>
      <c r="E34" s="68" t="str">
        <f>Criteria!D33</f>
        <v>For each pre-recorded synchronised time-based media that has synchronised subtitles, can these be, if necessary, vocalised (excluding special cases)?</v>
      </c>
      <c r="F34" s="64" t="str">
        <f>CalculationBase!D37</f>
        <v>NT</v>
      </c>
      <c r="G34" s="64" t="str">
        <f>CalculationBase!E37</f>
        <v>NT</v>
      </c>
      <c r="H34" s="64" t="str">
        <f>CalculationBase!F37</f>
        <v>NT</v>
      </c>
      <c r="I34" s="64" t="str">
        <f>CalculationBase!G37</f>
        <v>NT</v>
      </c>
      <c r="J34" s="64" t="str">
        <f>CalculationBase!H37</f>
        <v>NT</v>
      </c>
      <c r="K34" s="64" t="str">
        <f>CalculationBase!I37</f>
        <v>NT</v>
      </c>
      <c r="L34" s="64" t="str">
        <f>CalculationBase!J37</f>
        <v>NT</v>
      </c>
      <c r="M34" s="64" t="str">
        <f>CalculationBase!K37</f>
        <v>NT</v>
      </c>
      <c r="N34" s="64" t="str">
        <f>CalculationBase!L37</f>
        <v>NT</v>
      </c>
      <c r="O34" s="64" t="str">
        <f>CalculationBase!M37</f>
        <v>NT</v>
      </c>
      <c r="P34" s="64" t="str">
        <f>CalculationBase!N37</f>
        <v>NT</v>
      </c>
      <c r="Q34" s="64" t="str">
        <f>CalculationBase!O37</f>
        <v>NT</v>
      </c>
      <c r="R34" s="64" t="str">
        <f>CalculationBase!P37</f>
        <v>NT</v>
      </c>
      <c r="S34" s="64" t="str">
        <f>CalculationBase!Q37</f>
        <v>NT</v>
      </c>
      <c r="T34" s="64" t="str">
        <f>CalculationBase!R37</f>
        <v>NT</v>
      </c>
      <c r="U34" s="64" t="str">
        <f>CalculationBase!S37</f>
        <v>NT</v>
      </c>
      <c r="V34" s="64" t="str">
        <f>CalculationBase!T37</f>
        <v>NT</v>
      </c>
      <c r="W34" s="64" t="str">
        <f>CalculationBase!U37</f>
        <v>NT</v>
      </c>
      <c r="X34" s="64" t="str">
        <f>CalculationBase!V37</f>
        <v>NT</v>
      </c>
      <c r="Y34" s="64" t="str">
        <f>CalculationBase!W37</f>
        <v>NT</v>
      </c>
      <c r="Z34" s="65" t="str">
        <f>CalculationBase!Y37</f>
        <v>NT</v>
      </c>
    </row>
    <row r="35" spans="1:26">
      <c r="A35" s="9">
        <v>4</v>
      </c>
      <c r="B35" s="63" t="str">
        <f>Criteria!A34</f>
        <v>Tables</v>
      </c>
      <c r="C35" s="66" t="str">
        <f>Criteria!B34</f>
        <v>4.1</v>
      </c>
      <c r="D35" s="66" t="str">
        <f>Criteria!C34</f>
        <v>A</v>
      </c>
      <c r="E35" s="68" t="str">
        <f>Criteria!D34</f>
        <v>Does each complex data table have a summary?</v>
      </c>
      <c r="F35" s="64" t="str">
        <f>CalculationBase!D38</f>
        <v>NT</v>
      </c>
      <c r="G35" s="64" t="str">
        <f>CalculationBase!E38</f>
        <v>NT</v>
      </c>
      <c r="H35" s="64" t="str">
        <f>CalculationBase!F38</f>
        <v>NT</v>
      </c>
      <c r="I35" s="64" t="str">
        <f>CalculationBase!G38</f>
        <v>NT</v>
      </c>
      <c r="J35" s="64" t="str">
        <f>CalculationBase!H38</f>
        <v>NT</v>
      </c>
      <c r="K35" s="64" t="str">
        <f>CalculationBase!I38</f>
        <v>NT</v>
      </c>
      <c r="L35" s="64" t="str">
        <f>CalculationBase!J38</f>
        <v>NT</v>
      </c>
      <c r="M35" s="64" t="str">
        <f>CalculationBase!K38</f>
        <v>NT</v>
      </c>
      <c r="N35" s="64" t="str">
        <f>CalculationBase!L38</f>
        <v>NT</v>
      </c>
      <c r="O35" s="64" t="str">
        <f>CalculationBase!M38</f>
        <v>NT</v>
      </c>
      <c r="P35" s="64" t="str">
        <f>CalculationBase!N38</f>
        <v>NT</v>
      </c>
      <c r="Q35" s="64" t="str">
        <f>CalculationBase!O38</f>
        <v>NT</v>
      </c>
      <c r="R35" s="64" t="str">
        <f>CalculationBase!P38</f>
        <v>NT</v>
      </c>
      <c r="S35" s="64" t="str">
        <f>CalculationBase!Q38</f>
        <v>NT</v>
      </c>
      <c r="T35" s="64" t="str">
        <f>CalculationBase!R38</f>
        <v>NT</v>
      </c>
      <c r="U35" s="64" t="str">
        <f>CalculationBase!S38</f>
        <v>NT</v>
      </c>
      <c r="V35" s="64" t="str">
        <f>CalculationBase!T38</f>
        <v>NT</v>
      </c>
      <c r="W35" s="64" t="str">
        <f>CalculationBase!U38</f>
        <v>NT</v>
      </c>
      <c r="X35" s="64" t="str">
        <f>CalculationBase!V38</f>
        <v>NT</v>
      </c>
      <c r="Y35" s="64" t="str">
        <f>CalculationBase!W38</f>
        <v>NT</v>
      </c>
      <c r="Z35" s="65" t="str">
        <f>CalculationBase!Y38</f>
        <v>NT</v>
      </c>
    </row>
    <row r="36" spans="1:26" ht="22.5">
      <c r="A36" s="9">
        <v>4</v>
      </c>
      <c r="B36" s="63" t="str">
        <f>Criteria!A35</f>
        <v>Tables</v>
      </c>
      <c r="C36" s="66" t="str">
        <f>Criteria!B35</f>
        <v>4.2</v>
      </c>
      <c r="D36" s="66" t="str">
        <f>Criteria!C35</f>
        <v>A</v>
      </c>
      <c r="E36" s="68" t="str">
        <f>Criteria!D35</f>
        <v>For each complex data table with a summary, is the summary relevant?</v>
      </c>
      <c r="F36" s="64" t="str">
        <f>CalculationBase!D39</f>
        <v>NT</v>
      </c>
      <c r="G36" s="64" t="str">
        <f>CalculationBase!E39</f>
        <v>NT</v>
      </c>
      <c r="H36" s="64" t="str">
        <f>CalculationBase!F39</f>
        <v>NT</v>
      </c>
      <c r="I36" s="64" t="str">
        <f>CalculationBase!G39</f>
        <v>NT</v>
      </c>
      <c r="J36" s="64" t="str">
        <f>CalculationBase!H39</f>
        <v>NT</v>
      </c>
      <c r="K36" s="64" t="str">
        <f>CalculationBase!I39</f>
        <v>NT</v>
      </c>
      <c r="L36" s="64" t="str">
        <f>CalculationBase!J39</f>
        <v>NT</v>
      </c>
      <c r="M36" s="64" t="str">
        <f>CalculationBase!K39</f>
        <v>NT</v>
      </c>
      <c r="N36" s="64" t="str">
        <f>CalculationBase!L39</f>
        <v>NT</v>
      </c>
      <c r="O36" s="64" t="str">
        <f>CalculationBase!M39</f>
        <v>NT</v>
      </c>
      <c r="P36" s="64" t="str">
        <f>CalculationBase!N39</f>
        <v>NT</v>
      </c>
      <c r="Q36" s="64" t="str">
        <f>CalculationBase!O39</f>
        <v>NT</v>
      </c>
      <c r="R36" s="64" t="str">
        <f>CalculationBase!P39</f>
        <v>NT</v>
      </c>
      <c r="S36" s="64" t="str">
        <f>CalculationBase!Q39</f>
        <v>NT</v>
      </c>
      <c r="T36" s="64" t="str">
        <f>CalculationBase!R39</f>
        <v>NT</v>
      </c>
      <c r="U36" s="64" t="str">
        <f>CalculationBase!S39</f>
        <v>NT</v>
      </c>
      <c r="V36" s="64" t="str">
        <f>CalculationBase!T39</f>
        <v>NT</v>
      </c>
      <c r="W36" s="64" t="str">
        <f>CalculationBase!U39</f>
        <v>NT</v>
      </c>
      <c r="X36" s="64" t="str">
        <f>CalculationBase!V39</f>
        <v>NT</v>
      </c>
      <c r="Y36" s="64" t="str">
        <f>CalculationBase!W39</f>
        <v>NT</v>
      </c>
      <c r="Z36" s="65" t="str">
        <f>CalculationBase!Y39</f>
        <v>NT</v>
      </c>
    </row>
    <row r="37" spans="1:26">
      <c r="A37" s="9">
        <v>4</v>
      </c>
      <c r="B37" s="63" t="str">
        <f>Criteria!A36</f>
        <v>Tables</v>
      </c>
      <c r="C37" s="66" t="str">
        <f>Criteria!B36</f>
        <v>4.3</v>
      </c>
      <c r="D37" s="66" t="str">
        <f>Criteria!C36</f>
        <v>A</v>
      </c>
      <c r="E37" s="68" t="str">
        <f>Criteria!D36</f>
        <v>Does each data table have a title?</v>
      </c>
      <c r="F37" s="64" t="str">
        <f>CalculationBase!D40</f>
        <v>NT</v>
      </c>
      <c r="G37" s="64" t="str">
        <f>CalculationBase!E40</f>
        <v>NT</v>
      </c>
      <c r="H37" s="64" t="str">
        <f>CalculationBase!F40</f>
        <v>NT</v>
      </c>
      <c r="I37" s="64" t="str">
        <f>CalculationBase!G40</f>
        <v>NT</v>
      </c>
      <c r="J37" s="64" t="str">
        <f>CalculationBase!H40</f>
        <v>NT</v>
      </c>
      <c r="K37" s="64" t="str">
        <f>CalculationBase!I40</f>
        <v>NT</v>
      </c>
      <c r="L37" s="64" t="str">
        <f>CalculationBase!J40</f>
        <v>NT</v>
      </c>
      <c r="M37" s="64" t="str">
        <f>CalculationBase!K40</f>
        <v>NT</v>
      </c>
      <c r="N37" s="64" t="str">
        <f>CalculationBase!L40</f>
        <v>NT</v>
      </c>
      <c r="O37" s="64" t="str">
        <f>CalculationBase!M40</f>
        <v>NT</v>
      </c>
      <c r="P37" s="64" t="str">
        <f>CalculationBase!N40</f>
        <v>NT</v>
      </c>
      <c r="Q37" s="64" t="str">
        <f>CalculationBase!O40</f>
        <v>NT</v>
      </c>
      <c r="R37" s="64" t="str">
        <f>CalculationBase!P40</f>
        <v>NT</v>
      </c>
      <c r="S37" s="64" t="str">
        <f>CalculationBase!Q40</f>
        <v>NT</v>
      </c>
      <c r="T37" s="64" t="str">
        <f>CalculationBase!R40</f>
        <v>NT</v>
      </c>
      <c r="U37" s="64" t="str">
        <f>CalculationBase!S40</f>
        <v>NT</v>
      </c>
      <c r="V37" s="64" t="str">
        <f>CalculationBase!T40</f>
        <v>NT</v>
      </c>
      <c r="W37" s="64" t="str">
        <f>CalculationBase!U40</f>
        <v>NT</v>
      </c>
      <c r="X37" s="64" t="str">
        <f>CalculationBase!V40</f>
        <v>NT</v>
      </c>
      <c r="Y37" s="64" t="str">
        <f>CalculationBase!W40</f>
        <v>NT</v>
      </c>
      <c r="Z37" s="65" t="str">
        <f>CalculationBase!Y40</f>
        <v>NT</v>
      </c>
    </row>
    <row r="38" spans="1:26">
      <c r="A38" s="9">
        <v>4</v>
      </c>
      <c r="B38" s="63" t="str">
        <f>Criteria!A37</f>
        <v>Tables</v>
      </c>
      <c r="C38" s="66" t="str">
        <f>Criteria!B37</f>
        <v>4.4</v>
      </c>
      <c r="D38" s="66" t="str">
        <f>Criteria!C37</f>
        <v>A</v>
      </c>
      <c r="E38" s="68" t="str">
        <f>Criteria!D37</f>
        <v>For each data table with a title, is the title relevant?</v>
      </c>
      <c r="F38" s="64" t="str">
        <f>CalculationBase!D41</f>
        <v>NT</v>
      </c>
      <c r="G38" s="64" t="str">
        <f>CalculationBase!E41</f>
        <v>NT</v>
      </c>
      <c r="H38" s="64" t="str">
        <f>CalculationBase!F41</f>
        <v>NT</v>
      </c>
      <c r="I38" s="64" t="str">
        <f>CalculationBase!G41</f>
        <v>NT</v>
      </c>
      <c r="J38" s="64" t="str">
        <f>CalculationBase!H41</f>
        <v>NT</v>
      </c>
      <c r="K38" s="64" t="str">
        <f>CalculationBase!I41</f>
        <v>NT</v>
      </c>
      <c r="L38" s="64" t="str">
        <f>CalculationBase!J41</f>
        <v>NT</v>
      </c>
      <c r="M38" s="64" t="str">
        <f>CalculationBase!K41</f>
        <v>NT</v>
      </c>
      <c r="N38" s="64" t="str">
        <f>CalculationBase!L41</f>
        <v>NT</v>
      </c>
      <c r="O38" s="64" t="str">
        <f>CalculationBase!M41</f>
        <v>NT</v>
      </c>
      <c r="P38" s="64" t="str">
        <f>CalculationBase!N41</f>
        <v>NT</v>
      </c>
      <c r="Q38" s="64" t="str">
        <f>CalculationBase!O41</f>
        <v>NT</v>
      </c>
      <c r="R38" s="64" t="str">
        <f>CalculationBase!P41</f>
        <v>NT</v>
      </c>
      <c r="S38" s="64" t="str">
        <f>CalculationBase!Q41</f>
        <v>NT</v>
      </c>
      <c r="T38" s="64" t="str">
        <f>CalculationBase!R41</f>
        <v>NT</v>
      </c>
      <c r="U38" s="64" t="str">
        <f>CalculationBase!S41</f>
        <v>NT</v>
      </c>
      <c r="V38" s="64" t="str">
        <f>CalculationBase!T41</f>
        <v>NT</v>
      </c>
      <c r="W38" s="64" t="str">
        <f>CalculationBase!U41</f>
        <v>NT</v>
      </c>
      <c r="X38" s="64" t="str">
        <f>CalculationBase!V41</f>
        <v>NT</v>
      </c>
      <c r="Y38" s="64" t="str">
        <f>CalculationBase!W41</f>
        <v>NT</v>
      </c>
      <c r="Z38" s="65" t="str">
        <f>CalculationBase!Y41</f>
        <v>NT</v>
      </c>
    </row>
    <row r="39" spans="1:26" ht="22.5">
      <c r="A39" s="9">
        <v>4</v>
      </c>
      <c r="B39" s="63" t="str">
        <f>Criteria!A38</f>
        <v>Tables</v>
      </c>
      <c r="C39" s="66" t="str">
        <f>Criteria!B38</f>
        <v>4.5</v>
      </c>
      <c r="D39" s="66" t="str">
        <f>Criteria!C38</f>
        <v>A</v>
      </c>
      <c r="E39" s="68" t="str">
        <f>Criteria!D38</f>
        <v>For each data table, are the row and column headings correctly linked to the data cells?</v>
      </c>
      <c r="F39" s="64" t="str">
        <f>CalculationBase!D42</f>
        <v>NT</v>
      </c>
      <c r="G39" s="64" t="str">
        <f>CalculationBase!E42</f>
        <v>NT</v>
      </c>
      <c r="H39" s="64" t="str">
        <f>CalculationBase!F42</f>
        <v>NT</v>
      </c>
      <c r="I39" s="64" t="str">
        <f>CalculationBase!G42</f>
        <v>NT</v>
      </c>
      <c r="J39" s="64" t="str">
        <f>CalculationBase!H42</f>
        <v>NT</v>
      </c>
      <c r="K39" s="64" t="str">
        <f>CalculationBase!I42</f>
        <v>NT</v>
      </c>
      <c r="L39" s="64" t="str">
        <f>CalculationBase!J42</f>
        <v>NT</v>
      </c>
      <c r="M39" s="64" t="str">
        <f>CalculationBase!K42</f>
        <v>NT</v>
      </c>
      <c r="N39" s="64" t="str">
        <f>CalculationBase!L42</f>
        <v>NT</v>
      </c>
      <c r="O39" s="64" t="str">
        <f>CalculationBase!M42</f>
        <v>NT</v>
      </c>
      <c r="P39" s="64" t="str">
        <f>CalculationBase!N42</f>
        <v>NT</v>
      </c>
      <c r="Q39" s="64" t="str">
        <f>CalculationBase!O42</f>
        <v>NT</v>
      </c>
      <c r="R39" s="64" t="str">
        <f>CalculationBase!P42</f>
        <v>NT</v>
      </c>
      <c r="S39" s="64" t="str">
        <f>CalculationBase!Q42</f>
        <v>NT</v>
      </c>
      <c r="T39" s="64" t="str">
        <f>CalculationBase!R42</f>
        <v>NT</v>
      </c>
      <c r="U39" s="64" t="str">
        <f>CalculationBase!S42</f>
        <v>NT</v>
      </c>
      <c r="V39" s="64" t="str">
        <f>CalculationBase!T42</f>
        <v>NT</v>
      </c>
      <c r="W39" s="64" t="str">
        <f>CalculationBase!U42</f>
        <v>NT</v>
      </c>
      <c r="X39" s="64" t="str">
        <f>CalculationBase!V42</f>
        <v>NT</v>
      </c>
      <c r="Y39" s="64" t="str">
        <f>CalculationBase!W42</f>
        <v>NT</v>
      </c>
      <c r="Z39" s="65" t="str">
        <f>CalculationBase!Y42</f>
        <v>NT</v>
      </c>
    </row>
    <row r="40" spans="1:26" ht="22.5">
      <c r="A40" s="9">
        <v>4</v>
      </c>
      <c r="B40" s="63" t="str">
        <f>Criteria!A39</f>
        <v>Interactive components</v>
      </c>
      <c r="C40" s="66" t="str">
        <f>Criteria!B39</f>
        <v>5.1</v>
      </c>
      <c r="D40" s="66" t="str">
        <f>Criteria!C39</f>
        <v>A</v>
      </c>
      <c r="E40" s="68" t="str">
        <f>Criteria!D39</f>
        <v>Is each user interface component, if necessary, compatible with assistive technologies (excluding special cases)?</v>
      </c>
      <c r="F40" s="64" t="str">
        <f>CalculationBase!D43</f>
        <v>NT</v>
      </c>
      <c r="G40" s="64" t="str">
        <f>CalculationBase!E43</f>
        <v>NT</v>
      </c>
      <c r="H40" s="64" t="str">
        <f>CalculationBase!F43</f>
        <v>NT</v>
      </c>
      <c r="I40" s="64" t="str">
        <f>CalculationBase!G43</f>
        <v>NT</v>
      </c>
      <c r="J40" s="64" t="str">
        <f>CalculationBase!H43</f>
        <v>NT</v>
      </c>
      <c r="K40" s="64" t="str">
        <f>CalculationBase!I43</f>
        <v>NT</v>
      </c>
      <c r="L40" s="64" t="str">
        <f>CalculationBase!J43</f>
        <v>NT</v>
      </c>
      <c r="M40" s="64" t="str">
        <f>CalculationBase!K43</f>
        <v>NT</v>
      </c>
      <c r="N40" s="64" t="str">
        <f>CalculationBase!L43</f>
        <v>NT</v>
      </c>
      <c r="O40" s="64" t="str">
        <f>CalculationBase!M43</f>
        <v>NT</v>
      </c>
      <c r="P40" s="64" t="str">
        <f>CalculationBase!N43</f>
        <v>NT</v>
      </c>
      <c r="Q40" s="64" t="str">
        <f>CalculationBase!O43</f>
        <v>NT</v>
      </c>
      <c r="R40" s="64" t="str">
        <f>CalculationBase!P43</f>
        <v>NT</v>
      </c>
      <c r="S40" s="64" t="str">
        <f>CalculationBase!Q43</f>
        <v>NT</v>
      </c>
      <c r="T40" s="64" t="str">
        <f>CalculationBase!R43</f>
        <v>NT</v>
      </c>
      <c r="U40" s="64" t="str">
        <f>CalculationBase!S43</f>
        <v>NT</v>
      </c>
      <c r="V40" s="64" t="str">
        <f>CalculationBase!T43</f>
        <v>NT</v>
      </c>
      <c r="W40" s="64" t="str">
        <f>CalculationBase!U43</f>
        <v>NT</v>
      </c>
      <c r="X40" s="64" t="str">
        <f>CalculationBase!V43</f>
        <v>NT</v>
      </c>
      <c r="Y40" s="64" t="str">
        <f>CalculationBase!W43</f>
        <v>NT</v>
      </c>
      <c r="Z40" s="65" t="str">
        <f>CalculationBase!Y43</f>
        <v>NT</v>
      </c>
    </row>
    <row r="41" spans="1:26" ht="22.5">
      <c r="A41" s="9">
        <v>4</v>
      </c>
      <c r="B41" s="63" t="str">
        <f>Criteria!A40</f>
        <v>Interactive components</v>
      </c>
      <c r="C41" s="66" t="str">
        <f>Criteria!B40</f>
        <v>5.2</v>
      </c>
      <c r="D41" s="66" t="str">
        <f>Criteria!C40</f>
        <v>A</v>
      </c>
      <c r="E41" s="68" t="str">
        <f>Criteria!D40</f>
        <v>Is every user interface component accessible and operable by keyboard and any pointing device (excluding special cases)?</v>
      </c>
      <c r="F41" s="64" t="str">
        <f>CalculationBase!D44</f>
        <v>NT</v>
      </c>
      <c r="G41" s="64" t="str">
        <f>CalculationBase!E44</f>
        <v>NT</v>
      </c>
      <c r="H41" s="64" t="str">
        <f>CalculationBase!F44</f>
        <v>NT</v>
      </c>
      <c r="I41" s="64" t="str">
        <f>CalculationBase!G44</f>
        <v>NT</v>
      </c>
      <c r="J41" s="64" t="str">
        <f>CalculationBase!H44</f>
        <v>NT</v>
      </c>
      <c r="K41" s="64" t="str">
        <f>CalculationBase!I44</f>
        <v>NT</v>
      </c>
      <c r="L41" s="64" t="str">
        <f>CalculationBase!J44</f>
        <v>NT</v>
      </c>
      <c r="M41" s="64" t="str">
        <f>CalculationBase!K44</f>
        <v>NT</v>
      </c>
      <c r="N41" s="64" t="str">
        <f>CalculationBase!L44</f>
        <v>NT</v>
      </c>
      <c r="O41" s="64" t="str">
        <f>CalculationBase!M44</f>
        <v>NT</v>
      </c>
      <c r="P41" s="64" t="str">
        <f>CalculationBase!N44</f>
        <v>NT</v>
      </c>
      <c r="Q41" s="64" t="str">
        <f>CalculationBase!O44</f>
        <v>NT</v>
      </c>
      <c r="R41" s="64" t="str">
        <f>CalculationBase!P44</f>
        <v>NT</v>
      </c>
      <c r="S41" s="64" t="str">
        <f>CalculationBase!Q44</f>
        <v>NT</v>
      </c>
      <c r="T41" s="64" t="str">
        <f>CalculationBase!R44</f>
        <v>NT</v>
      </c>
      <c r="U41" s="64" t="str">
        <f>CalculationBase!S44</f>
        <v>NT</v>
      </c>
      <c r="V41" s="64" t="str">
        <f>CalculationBase!T44</f>
        <v>NT</v>
      </c>
      <c r="W41" s="64" t="str">
        <f>CalculationBase!U44</f>
        <v>NT</v>
      </c>
      <c r="X41" s="64" t="str">
        <f>CalculationBase!V44</f>
        <v>NT</v>
      </c>
      <c r="Y41" s="64" t="str">
        <f>CalculationBase!W44</f>
        <v>NT</v>
      </c>
      <c r="Z41" s="65" t="str">
        <f>CalculationBase!Y44</f>
        <v>NT</v>
      </c>
    </row>
    <row r="42" spans="1:26" ht="22.5">
      <c r="A42" s="9">
        <v>4</v>
      </c>
      <c r="B42" s="63" t="str">
        <f>Criteria!A41</f>
        <v>Interactive components</v>
      </c>
      <c r="C42" s="66" t="str">
        <f>Criteria!B41</f>
        <v>5.3</v>
      </c>
      <c r="D42" s="66" t="str">
        <f>Criteria!C41</f>
        <v>A</v>
      </c>
      <c r="E42" s="68" t="str">
        <f>Criteria!D41</f>
        <v>Does each context change meet one of these conditions?</v>
      </c>
      <c r="F42" s="64" t="str">
        <f>CalculationBase!D45</f>
        <v>NT</v>
      </c>
      <c r="G42" s="64" t="str">
        <f>CalculationBase!E45</f>
        <v>NT</v>
      </c>
      <c r="H42" s="64" t="str">
        <f>CalculationBase!F45</f>
        <v>NT</v>
      </c>
      <c r="I42" s="64" t="str">
        <f>CalculationBase!G45</f>
        <v>NT</v>
      </c>
      <c r="J42" s="64" t="str">
        <f>CalculationBase!H45</f>
        <v>NT</v>
      </c>
      <c r="K42" s="64" t="str">
        <f>CalculationBase!I45</f>
        <v>NT</v>
      </c>
      <c r="L42" s="64" t="str">
        <f>CalculationBase!J45</f>
        <v>NT</v>
      </c>
      <c r="M42" s="64" t="str">
        <f>CalculationBase!K45</f>
        <v>NT</v>
      </c>
      <c r="N42" s="64" t="str">
        <f>CalculationBase!L45</f>
        <v>NT</v>
      </c>
      <c r="O42" s="64" t="str">
        <f>CalculationBase!M45</f>
        <v>NT</v>
      </c>
      <c r="P42" s="64" t="str">
        <f>CalculationBase!N45</f>
        <v>NT</v>
      </c>
      <c r="Q42" s="64" t="str">
        <f>CalculationBase!O45</f>
        <v>NT</v>
      </c>
      <c r="R42" s="64" t="str">
        <f>CalculationBase!P45</f>
        <v>NT</v>
      </c>
      <c r="S42" s="64" t="str">
        <f>CalculationBase!Q45</f>
        <v>NT</v>
      </c>
      <c r="T42" s="64" t="str">
        <f>CalculationBase!R45</f>
        <v>NT</v>
      </c>
      <c r="U42" s="64" t="str">
        <f>CalculationBase!S45</f>
        <v>NT</v>
      </c>
      <c r="V42" s="64" t="str">
        <f>CalculationBase!T45</f>
        <v>NT</v>
      </c>
      <c r="W42" s="64" t="str">
        <f>CalculationBase!U45</f>
        <v>NT</v>
      </c>
      <c r="X42" s="64" t="str">
        <f>CalculationBase!V45</f>
        <v>NT</v>
      </c>
      <c r="Y42" s="64" t="str">
        <f>CalculationBase!W45</f>
        <v>NT</v>
      </c>
      <c r="Z42" s="65" t="str">
        <f>CalculationBase!Y45</f>
        <v>NT</v>
      </c>
    </row>
    <row r="43" spans="1:26" ht="22.5">
      <c r="A43" s="9">
        <v>5</v>
      </c>
      <c r="B43" s="63" t="str">
        <f>Criteria!A42</f>
        <v>Interactive components</v>
      </c>
      <c r="C43" s="66" t="str">
        <f>Criteria!B42</f>
        <v>5.4</v>
      </c>
      <c r="D43" s="66" t="str">
        <f>Criteria!C42</f>
        <v>AA</v>
      </c>
      <c r="E43" s="68" t="str">
        <f>Criteria!D42</f>
        <v>On each screen, are the status messages correctly rendered by assistive technologies?</v>
      </c>
      <c r="F43" s="64" t="str">
        <f>CalculationBase!D46</f>
        <v>NT</v>
      </c>
      <c r="G43" s="64" t="str">
        <f>CalculationBase!E46</f>
        <v>NT</v>
      </c>
      <c r="H43" s="64" t="str">
        <f>CalculationBase!F46</f>
        <v>NT</v>
      </c>
      <c r="I43" s="64" t="str">
        <f>CalculationBase!G46</f>
        <v>NT</v>
      </c>
      <c r="J43" s="64" t="str">
        <f>CalculationBase!H46</f>
        <v>NT</v>
      </c>
      <c r="K43" s="64" t="str">
        <f>CalculationBase!I46</f>
        <v>NT</v>
      </c>
      <c r="L43" s="64" t="str">
        <f>CalculationBase!J46</f>
        <v>NT</v>
      </c>
      <c r="M43" s="64" t="str">
        <f>CalculationBase!K46</f>
        <v>NT</v>
      </c>
      <c r="N43" s="64" t="str">
        <f>CalculationBase!L46</f>
        <v>NT</v>
      </c>
      <c r="O43" s="64" t="str">
        <f>CalculationBase!M46</f>
        <v>NT</v>
      </c>
      <c r="P43" s="64" t="str">
        <f>CalculationBase!N46</f>
        <v>NT</v>
      </c>
      <c r="Q43" s="64" t="str">
        <f>CalculationBase!O46</f>
        <v>NT</v>
      </c>
      <c r="R43" s="64" t="str">
        <f>CalculationBase!P46</f>
        <v>NT</v>
      </c>
      <c r="S43" s="64" t="str">
        <f>CalculationBase!Q46</f>
        <v>NT</v>
      </c>
      <c r="T43" s="64" t="str">
        <f>CalculationBase!R46</f>
        <v>NT</v>
      </c>
      <c r="U43" s="64" t="str">
        <f>CalculationBase!S46</f>
        <v>NT</v>
      </c>
      <c r="V43" s="64" t="str">
        <f>CalculationBase!T46</f>
        <v>NT</v>
      </c>
      <c r="W43" s="64" t="str">
        <f>CalculationBase!U46</f>
        <v>NT</v>
      </c>
      <c r="X43" s="64" t="str">
        <f>CalculationBase!V46</f>
        <v>NT</v>
      </c>
      <c r="Y43" s="64" t="str">
        <f>CalculationBase!W46</f>
        <v>NT</v>
      </c>
      <c r="Z43" s="65" t="str">
        <f>CalculationBase!Y46</f>
        <v>NT</v>
      </c>
    </row>
    <row r="44" spans="1:26" ht="22.5">
      <c r="A44" s="9">
        <v>5</v>
      </c>
      <c r="B44" s="63" t="str">
        <f>Criteria!A43</f>
        <v>Interactive components</v>
      </c>
      <c r="C44" s="66" t="str">
        <f>Criteria!B43</f>
        <v>5.5</v>
      </c>
      <c r="D44" s="66" t="str">
        <f>Criteria!C43</f>
        <v>A</v>
      </c>
      <c r="E44" s="68" t="str">
        <f>Criteria!D43</f>
        <v>Is each state of a toggle control presented to the user perceptible?</v>
      </c>
      <c r="F44" s="64" t="str">
        <f>CalculationBase!D47</f>
        <v>NT</v>
      </c>
      <c r="G44" s="64" t="str">
        <f>CalculationBase!E47</f>
        <v>NT</v>
      </c>
      <c r="H44" s="64" t="str">
        <f>CalculationBase!F47</f>
        <v>NT</v>
      </c>
      <c r="I44" s="64" t="str">
        <f>CalculationBase!G47</f>
        <v>NT</v>
      </c>
      <c r="J44" s="64" t="str">
        <f>CalculationBase!H47</f>
        <v>NT</v>
      </c>
      <c r="K44" s="64" t="str">
        <f>CalculationBase!I47</f>
        <v>NT</v>
      </c>
      <c r="L44" s="64" t="str">
        <f>CalculationBase!J47</f>
        <v>NT</v>
      </c>
      <c r="M44" s="64" t="str">
        <f>CalculationBase!K47</f>
        <v>NT</v>
      </c>
      <c r="N44" s="64" t="str">
        <f>CalculationBase!L47</f>
        <v>NT</v>
      </c>
      <c r="O44" s="64" t="str">
        <f>CalculationBase!M47</f>
        <v>NT</v>
      </c>
      <c r="P44" s="64" t="str">
        <f>CalculationBase!N47</f>
        <v>NT</v>
      </c>
      <c r="Q44" s="64" t="str">
        <f>CalculationBase!O47</f>
        <v>NT</v>
      </c>
      <c r="R44" s="64" t="str">
        <f>CalculationBase!P47</f>
        <v>NT</v>
      </c>
      <c r="S44" s="64" t="str">
        <f>CalculationBase!Q47</f>
        <v>NT</v>
      </c>
      <c r="T44" s="64" t="str">
        <f>CalculationBase!R47</f>
        <v>NT</v>
      </c>
      <c r="U44" s="64" t="str">
        <f>CalculationBase!S47</f>
        <v>NT</v>
      </c>
      <c r="V44" s="64" t="str">
        <f>CalculationBase!T47</f>
        <v>NT</v>
      </c>
      <c r="W44" s="64" t="str">
        <f>CalculationBase!U47</f>
        <v>NT</v>
      </c>
      <c r="X44" s="64" t="str">
        <f>CalculationBase!V47</f>
        <v>NT</v>
      </c>
      <c r="Y44" s="64" t="str">
        <f>CalculationBase!W47</f>
        <v>NT</v>
      </c>
      <c r="Z44" s="65" t="str">
        <f>CalculationBase!Y47</f>
        <v>NT</v>
      </c>
    </row>
    <row r="45" spans="1:26" ht="22.5">
      <c r="A45" s="9">
        <v>5</v>
      </c>
      <c r="B45" s="63" t="str">
        <f>Criteria!A44</f>
        <v>Mandatory elements</v>
      </c>
      <c r="C45" s="66" t="str">
        <f>Criteria!B44</f>
        <v>6.1</v>
      </c>
      <c r="D45" s="66" t="str">
        <f>Criteria!C44</f>
        <v>A</v>
      </c>
      <c r="E45" s="68" t="str">
        <f>Criteria!D44</f>
        <v>On each screen, are texts rendered by assistive technologies in the main language of the screen?</v>
      </c>
      <c r="F45" s="64" t="str">
        <f>CalculationBase!D48</f>
        <v>NT</v>
      </c>
      <c r="G45" s="64" t="str">
        <f>CalculationBase!E48</f>
        <v>NT</v>
      </c>
      <c r="H45" s="64" t="str">
        <f>CalculationBase!F48</f>
        <v>NT</v>
      </c>
      <c r="I45" s="64" t="str">
        <f>CalculationBase!G48</f>
        <v>NT</v>
      </c>
      <c r="J45" s="64" t="str">
        <f>CalculationBase!H48</f>
        <v>NT</v>
      </c>
      <c r="K45" s="64" t="str">
        <f>CalculationBase!I48</f>
        <v>NT</v>
      </c>
      <c r="L45" s="64" t="str">
        <f>CalculationBase!J48</f>
        <v>NT</v>
      </c>
      <c r="M45" s="64" t="str">
        <f>CalculationBase!K48</f>
        <v>NT</v>
      </c>
      <c r="N45" s="64" t="str">
        <f>CalculationBase!L48</f>
        <v>NT</v>
      </c>
      <c r="O45" s="64" t="str">
        <f>CalculationBase!M48</f>
        <v>NT</v>
      </c>
      <c r="P45" s="64" t="str">
        <f>CalculationBase!N48</f>
        <v>NT</v>
      </c>
      <c r="Q45" s="64" t="str">
        <f>CalculationBase!O48</f>
        <v>NT</v>
      </c>
      <c r="R45" s="64" t="str">
        <f>CalculationBase!P48</f>
        <v>NT</v>
      </c>
      <c r="S45" s="64" t="str">
        <f>CalculationBase!Q48</f>
        <v>NT</v>
      </c>
      <c r="T45" s="64" t="str">
        <f>CalculationBase!R48</f>
        <v>NT</v>
      </c>
      <c r="U45" s="64" t="str">
        <f>CalculationBase!S48</f>
        <v>NT</v>
      </c>
      <c r="V45" s="64" t="str">
        <f>CalculationBase!T48</f>
        <v>NT</v>
      </c>
      <c r="W45" s="64" t="str">
        <f>CalculationBase!U48</f>
        <v>NT</v>
      </c>
      <c r="X45" s="64" t="str">
        <f>CalculationBase!V48</f>
        <v>NT</v>
      </c>
      <c r="Y45" s="64" t="str">
        <f>CalculationBase!W48</f>
        <v>NT</v>
      </c>
      <c r="Z45" s="65" t="str">
        <f>CalculationBase!Y48</f>
        <v>NT</v>
      </c>
    </row>
    <row r="46" spans="1:26" ht="22.5">
      <c r="A46" s="9">
        <v>5</v>
      </c>
      <c r="B46" s="63" t="str">
        <f>Criteria!A45</f>
        <v>Mandatory elements</v>
      </c>
      <c r="C46" s="66" t="str">
        <f>Criteria!B45</f>
        <v>6.2</v>
      </c>
      <c r="D46" s="66" t="str">
        <f>Criteria!C45</f>
        <v>A</v>
      </c>
      <c r="E46" s="68" t="str">
        <f>Criteria!D45</f>
        <v>On each screen, interface elements must not be used only for layout purposes. Is this rule respected?</v>
      </c>
      <c r="F46" s="64" t="str">
        <f>CalculationBase!D49</f>
        <v>NT</v>
      </c>
      <c r="G46" s="64" t="str">
        <f>CalculationBase!E49</f>
        <v>NT</v>
      </c>
      <c r="H46" s="64" t="str">
        <f>CalculationBase!F49</f>
        <v>NT</v>
      </c>
      <c r="I46" s="64" t="str">
        <f>CalculationBase!G49</f>
        <v>NT</v>
      </c>
      <c r="J46" s="64" t="str">
        <f>CalculationBase!H49</f>
        <v>NT</v>
      </c>
      <c r="K46" s="64" t="str">
        <f>CalculationBase!I49</f>
        <v>NT</v>
      </c>
      <c r="L46" s="64" t="str">
        <f>CalculationBase!J49</f>
        <v>NT</v>
      </c>
      <c r="M46" s="64" t="str">
        <f>CalculationBase!K49</f>
        <v>NT</v>
      </c>
      <c r="N46" s="64" t="str">
        <f>CalculationBase!L49</f>
        <v>NT</v>
      </c>
      <c r="O46" s="64" t="str">
        <f>CalculationBase!M49</f>
        <v>NT</v>
      </c>
      <c r="P46" s="64" t="str">
        <f>CalculationBase!N49</f>
        <v>NT</v>
      </c>
      <c r="Q46" s="64" t="str">
        <f>CalculationBase!O49</f>
        <v>NT</v>
      </c>
      <c r="R46" s="64" t="str">
        <f>CalculationBase!P49</f>
        <v>NT</v>
      </c>
      <c r="S46" s="64" t="str">
        <f>CalculationBase!Q49</f>
        <v>NT</v>
      </c>
      <c r="T46" s="64" t="str">
        <f>CalculationBase!R49</f>
        <v>NT</v>
      </c>
      <c r="U46" s="64" t="str">
        <f>CalculationBase!S49</f>
        <v>NT</v>
      </c>
      <c r="V46" s="64" t="str">
        <f>CalculationBase!T49</f>
        <v>NT</v>
      </c>
      <c r="W46" s="64" t="str">
        <f>CalculationBase!U49</f>
        <v>NT</v>
      </c>
      <c r="X46" s="64" t="str">
        <f>CalculationBase!V49</f>
        <v>NT</v>
      </c>
      <c r="Y46" s="64" t="str">
        <f>CalculationBase!W49</f>
        <v>NT</v>
      </c>
      <c r="Z46" s="65" t="str">
        <f>CalculationBase!Y49</f>
        <v>NT</v>
      </c>
    </row>
    <row r="47" spans="1:26" ht="22.5">
      <c r="A47" s="9">
        <v>5</v>
      </c>
      <c r="B47" s="63" t="str">
        <f>Criteria!A46</f>
        <v>Information structure</v>
      </c>
      <c r="C47" s="66" t="str">
        <f>Criteria!B46</f>
        <v>7.1</v>
      </c>
      <c r="D47" s="66" t="str">
        <f>Criteria!C46</f>
        <v>A</v>
      </c>
      <c r="E47" s="68" t="str">
        <f>Criteria!D46</f>
        <v>On each screen, is the information structured by the appropriate use of headings?</v>
      </c>
      <c r="F47" s="64" t="str">
        <f>CalculationBase!D50</f>
        <v>NT</v>
      </c>
      <c r="G47" s="64" t="str">
        <f>CalculationBase!E50</f>
        <v>NT</v>
      </c>
      <c r="H47" s="64" t="str">
        <f>CalculationBase!F50</f>
        <v>NT</v>
      </c>
      <c r="I47" s="64" t="str">
        <f>CalculationBase!G50</f>
        <v>NT</v>
      </c>
      <c r="J47" s="64" t="str">
        <f>CalculationBase!H50</f>
        <v>NT</v>
      </c>
      <c r="K47" s="64" t="str">
        <f>CalculationBase!I50</f>
        <v>NT</v>
      </c>
      <c r="L47" s="64" t="str">
        <f>CalculationBase!J50</f>
        <v>NT</v>
      </c>
      <c r="M47" s="64" t="str">
        <f>CalculationBase!K50</f>
        <v>NT</v>
      </c>
      <c r="N47" s="64" t="str">
        <f>CalculationBase!L50</f>
        <v>NT</v>
      </c>
      <c r="O47" s="64" t="str">
        <f>CalculationBase!M50</f>
        <v>NT</v>
      </c>
      <c r="P47" s="64" t="str">
        <f>CalculationBase!N50</f>
        <v>NT</v>
      </c>
      <c r="Q47" s="64" t="str">
        <f>CalculationBase!O50</f>
        <v>NT</v>
      </c>
      <c r="R47" s="64" t="str">
        <f>CalculationBase!P50</f>
        <v>NT</v>
      </c>
      <c r="S47" s="64" t="str">
        <f>CalculationBase!Q50</f>
        <v>NT</v>
      </c>
      <c r="T47" s="64" t="str">
        <f>CalculationBase!R50</f>
        <v>NT</v>
      </c>
      <c r="U47" s="64" t="str">
        <f>CalculationBase!S50</f>
        <v>NT</v>
      </c>
      <c r="V47" s="64" t="str">
        <f>CalculationBase!T50</f>
        <v>NT</v>
      </c>
      <c r="W47" s="64" t="str">
        <f>CalculationBase!U50</f>
        <v>NT</v>
      </c>
      <c r="X47" s="64" t="str">
        <f>CalculationBase!V50</f>
        <v>NT</v>
      </c>
      <c r="Y47" s="64" t="str">
        <f>CalculationBase!W50</f>
        <v>NT</v>
      </c>
      <c r="Z47" s="65" t="str">
        <f>CalculationBase!Y50</f>
        <v>NT</v>
      </c>
    </row>
    <row r="48" spans="1:26">
      <c r="A48" s="9">
        <v>5</v>
      </c>
      <c r="B48" s="63" t="str">
        <f>Criteria!A47</f>
        <v>Information structure</v>
      </c>
      <c r="C48" s="66" t="str">
        <f>Criteria!B47</f>
        <v>7.2</v>
      </c>
      <c r="D48" s="66" t="str">
        <f>Criteria!C47</f>
        <v>A</v>
      </c>
      <c r="E48" s="68" t="str">
        <f>Criteria!D47</f>
        <v>On each screen, is each list correctly structured?</v>
      </c>
      <c r="F48" s="64" t="str">
        <f>CalculationBase!D51</f>
        <v>NT</v>
      </c>
      <c r="G48" s="64" t="str">
        <f>CalculationBase!E51</f>
        <v>NT</v>
      </c>
      <c r="H48" s="64" t="str">
        <f>CalculationBase!F51</f>
        <v>NT</v>
      </c>
      <c r="I48" s="64" t="str">
        <f>CalculationBase!G51</f>
        <v>NT</v>
      </c>
      <c r="J48" s="64" t="str">
        <f>CalculationBase!H51</f>
        <v>NT</v>
      </c>
      <c r="K48" s="64" t="str">
        <f>CalculationBase!I51</f>
        <v>NT</v>
      </c>
      <c r="L48" s="64" t="str">
        <f>CalculationBase!J51</f>
        <v>NT</v>
      </c>
      <c r="M48" s="64" t="str">
        <f>CalculationBase!K51</f>
        <v>NT</v>
      </c>
      <c r="N48" s="64" t="str">
        <f>CalculationBase!L51</f>
        <v>NT</v>
      </c>
      <c r="O48" s="64" t="str">
        <f>CalculationBase!M51</f>
        <v>NT</v>
      </c>
      <c r="P48" s="64" t="str">
        <f>CalculationBase!N51</f>
        <v>NT</v>
      </c>
      <c r="Q48" s="64" t="str">
        <f>CalculationBase!O51</f>
        <v>NT</v>
      </c>
      <c r="R48" s="64" t="str">
        <f>CalculationBase!P51</f>
        <v>NT</v>
      </c>
      <c r="S48" s="64" t="str">
        <f>CalculationBase!Q51</f>
        <v>NT</v>
      </c>
      <c r="T48" s="64" t="str">
        <f>CalculationBase!R51</f>
        <v>NT</v>
      </c>
      <c r="U48" s="64" t="str">
        <f>CalculationBase!S51</f>
        <v>NT</v>
      </c>
      <c r="V48" s="64" t="str">
        <f>CalculationBase!T51</f>
        <v>NT</v>
      </c>
      <c r="W48" s="64" t="str">
        <f>CalculationBase!U51</f>
        <v>NT</v>
      </c>
      <c r="X48" s="64" t="str">
        <f>CalculationBase!V51</f>
        <v>NT</v>
      </c>
      <c r="Y48" s="64" t="str">
        <f>CalculationBase!W51</f>
        <v>NT</v>
      </c>
      <c r="Z48" s="65" t="str">
        <f>CalculationBase!Y51</f>
        <v>NT</v>
      </c>
    </row>
    <row r="49" spans="1:26" ht="22.5">
      <c r="A49" s="9">
        <v>5</v>
      </c>
      <c r="B49" s="63" t="str">
        <f>Criteria!A48</f>
        <v>Presentation</v>
      </c>
      <c r="C49" s="66" t="str">
        <f>Criteria!B48</f>
        <v>8.1</v>
      </c>
      <c r="D49" s="66" t="str">
        <f>Criteria!C48</f>
        <v>A</v>
      </c>
      <c r="E49" s="68" t="str">
        <f>Criteria!D48</f>
        <v>On each screen, is the visible content carrying information accessible to assistive technologies?</v>
      </c>
      <c r="F49" s="64" t="str">
        <f>CalculationBase!D52</f>
        <v>NT</v>
      </c>
      <c r="G49" s="64" t="str">
        <f>CalculationBase!E52</f>
        <v>NT</v>
      </c>
      <c r="H49" s="64" t="str">
        <f>CalculationBase!F52</f>
        <v>NT</v>
      </c>
      <c r="I49" s="64" t="str">
        <f>CalculationBase!G52</f>
        <v>NT</v>
      </c>
      <c r="J49" s="64" t="str">
        <f>CalculationBase!H52</f>
        <v>NT</v>
      </c>
      <c r="K49" s="64" t="str">
        <f>CalculationBase!I52</f>
        <v>NT</v>
      </c>
      <c r="L49" s="64" t="str">
        <f>CalculationBase!J52</f>
        <v>NT</v>
      </c>
      <c r="M49" s="64" t="str">
        <f>CalculationBase!K52</f>
        <v>NT</v>
      </c>
      <c r="N49" s="64" t="str">
        <f>CalculationBase!L52</f>
        <v>NT</v>
      </c>
      <c r="O49" s="64" t="str">
        <f>CalculationBase!M52</f>
        <v>NT</v>
      </c>
      <c r="P49" s="64" t="str">
        <f>CalculationBase!N52</f>
        <v>NT</v>
      </c>
      <c r="Q49" s="64" t="str">
        <f>CalculationBase!O52</f>
        <v>NT</v>
      </c>
      <c r="R49" s="64" t="str">
        <f>CalculationBase!P52</f>
        <v>NT</v>
      </c>
      <c r="S49" s="64" t="str">
        <f>CalculationBase!Q52</f>
        <v>NT</v>
      </c>
      <c r="T49" s="64" t="str">
        <f>CalculationBase!R52</f>
        <v>NT</v>
      </c>
      <c r="U49" s="64" t="str">
        <f>CalculationBase!S52</f>
        <v>NT</v>
      </c>
      <c r="V49" s="64" t="str">
        <f>CalculationBase!T52</f>
        <v>NT</v>
      </c>
      <c r="W49" s="64" t="str">
        <f>CalculationBase!U52</f>
        <v>NT</v>
      </c>
      <c r="X49" s="64" t="str">
        <f>CalculationBase!V52</f>
        <v>NT</v>
      </c>
      <c r="Y49" s="64" t="str">
        <f>CalculationBase!W52</f>
        <v>NT</v>
      </c>
      <c r="Z49" s="65" t="str">
        <f>CalculationBase!Y52</f>
        <v>NT</v>
      </c>
    </row>
    <row r="50" spans="1:26" ht="22.5">
      <c r="A50" s="9">
        <v>5</v>
      </c>
      <c r="B50" s="63" t="str">
        <f>Criteria!A49</f>
        <v>Presentation</v>
      </c>
      <c r="C50" s="66" t="str">
        <f>Criteria!B49</f>
        <v>8.2</v>
      </c>
      <c r="D50" s="66" t="str">
        <f>Criteria!C49</f>
        <v>AA</v>
      </c>
      <c r="E50" s="68" t="str">
        <f>Criteria!D49</f>
        <v>On each screen, can the user increase the font size by at least 200% (excluding special cases)?</v>
      </c>
      <c r="F50" s="64" t="str">
        <f>CalculationBase!D53</f>
        <v>NT</v>
      </c>
      <c r="G50" s="64" t="str">
        <f>CalculationBase!E53</f>
        <v>NT</v>
      </c>
      <c r="H50" s="64" t="str">
        <f>CalculationBase!F53</f>
        <v>NT</v>
      </c>
      <c r="I50" s="64" t="str">
        <f>CalculationBase!G53</f>
        <v>NT</v>
      </c>
      <c r="J50" s="64" t="str">
        <f>CalculationBase!H53</f>
        <v>NT</v>
      </c>
      <c r="K50" s="64" t="str">
        <f>CalculationBase!I53</f>
        <v>NT</v>
      </c>
      <c r="L50" s="64" t="str">
        <f>CalculationBase!J53</f>
        <v>NT</v>
      </c>
      <c r="M50" s="64" t="str">
        <f>CalculationBase!K53</f>
        <v>NT</v>
      </c>
      <c r="N50" s="64" t="str">
        <f>CalculationBase!L53</f>
        <v>NT</v>
      </c>
      <c r="O50" s="64" t="str">
        <f>CalculationBase!M53</f>
        <v>NT</v>
      </c>
      <c r="P50" s="64" t="str">
        <f>CalculationBase!N53</f>
        <v>NT</v>
      </c>
      <c r="Q50" s="64" t="str">
        <f>CalculationBase!O53</f>
        <v>NT</v>
      </c>
      <c r="R50" s="64" t="str">
        <f>CalculationBase!P53</f>
        <v>NT</v>
      </c>
      <c r="S50" s="64" t="str">
        <f>CalculationBase!Q53</f>
        <v>NT</v>
      </c>
      <c r="T50" s="64" t="str">
        <f>CalculationBase!R53</f>
        <v>NT</v>
      </c>
      <c r="U50" s="64" t="str">
        <f>CalculationBase!S53</f>
        <v>NT</v>
      </c>
      <c r="V50" s="64" t="str">
        <f>CalculationBase!T53</f>
        <v>NT</v>
      </c>
      <c r="W50" s="64" t="str">
        <f>CalculationBase!U53</f>
        <v>NT</v>
      </c>
      <c r="X50" s="64" t="str">
        <f>CalculationBase!V53</f>
        <v>NT</v>
      </c>
      <c r="Y50" s="64" t="str">
        <f>CalculationBase!W53</f>
        <v>NT</v>
      </c>
      <c r="Z50" s="65" t="str">
        <f>CalculationBase!Y53</f>
        <v>NT</v>
      </c>
    </row>
    <row r="51" spans="1:26" ht="33.75">
      <c r="A51" s="9">
        <v>6</v>
      </c>
      <c r="B51" s="63" t="str">
        <f>Criteria!A50</f>
        <v>Presentation</v>
      </c>
      <c r="C51" s="66" t="str">
        <f>Criteria!B50</f>
        <v>8.3</v>
      </c>
      <c r="D51" s="66" t="str">
        <f>Criteria!C50</f>
        <v>A</v>
      </c>
      <c r="E51" s="68" t="str">
        <f>Criteria!D50</f>
        <v>On each screen, does each component in a text environment whose nature is not obvious have a contrast ratio greater than or equal to 3:1 in relation to the surrounding text?</v>
      </c>
      <c r="F51" s="64" t="str">
        <f>CalculationBase!D54</f>
        <v>NT</v>
      </c>
      <c r="G51" s="64" t="str">
        <f>CalculationBase!E54</f>
        <v>NT</v>
      </c>
      <c r="H51" s="64" t="str">
        <f>CalculationBase!F54</f>
        <v>NT</v>
      </c>
      <c r="I51" s="64" t="str">
        <f>CalculationBase!G54</f>
        <v>NT</v>
      </c>
      <c r="J51" s="64" t="str">
        <f>CalculationBase!H54</f>
        <v>NT</v>
      </c>
      <c r="K51" s="64" t="str">
        <f>CalculationBase!I54</f>
        <v>NT</v>
      </c>
      <c r="L51" s="64" t="str">
        <f>CalculationBase!J54</f>
        <v>NT</v>
      </c>
      <c r="M51" s="64" t="str">
        <f>CalculationBase!K54</f>
        <v>NT</v>
      </c>
      <c r="N51" s="64" t="str">
        <f>CalculationBase!L54</f>
        <v>NT</v>
      </c>
      <c r="O51" s="64" t="str">
        <f>CalculationBase!M54</f>
        <v>NT</v>
      </c>
      <c r="P51" s="64" t="str">
        <f>CalculationBase!N54</f>
        <v>NT</v>
      </c>
      <c r="Q51" s="64" t="str">
        <f>CalculationBase!O54</f>
        <v>NT</v>
      </c>
      <c r="R51" s="64" t="str">
        <f>CalculationBase!P54</f>
        <v>NT</v>
      </c>
      <c r="S51" s="64" t="str">
        <f>CalculationBase!Q54</f>
        <v>NT</v>
      </c>
      <c r="T51" s="64" t="str">
        <f>CalculationBase!R54</f>
        <v>NT</v>
      </c>
      <c r="U51" s="64" t="str">
        <f>CalculationBase!S54</f>
        <v>NT</v>
      </c>
      <c r="V51" s="64" t="str">
        <f>CalculationBase!T54</f>
        <v>NT</v>
      </c>
      <c r="W51" s="64" t="str">
        <f>CalculationBase!U54</f>
        <v>NT</v>
      </c>
      <c r="X51" s="64" t="str">
        <f>CalculationBase!V54</f>
        <v>NT</v>
      </c>
      <c r="Y51" s="64" t="str">
        <f>CalculationBase!W54</f>
        <v>NT</v>
      </c>
      <c r="Z51" s="65" t="str">
        <f>CalculationBase!Y54</f>
        <v>NT</v>
      </c>
    </row>
    <row r="52" spans="1:26" ht="33.75">
      <c r="A52" s="9">
        <v>6</v>
      </c>
      <c r="B52" s="63" t="str">
        <f>Criteria!A51</f>
        <v>Presentation</v>
      </c>
      <c r="C52" s="66" t="str">
        <f>Criteria!B51</f>
        <v>8.4</v>
      </c>
      <c r="D52" s="66" t="str">
        <f>Criteria!C51</f>
        <v>A</v>
      </c>
      <c r="E52" s="68" t="str">
        <f>Criteria!D51</f>
        <v>On each screen, for each component in a text environment whose nature is not obvious, is there an indication other than colour to indicate when focused and hovered with the mouse?</v>
      </c>
      <c r="F52" s="64" t="str">
        <f>CalculationBase!D55</f>
        <v>NT</v>
      </c>
      <c r="G52" s="64" t="str">
        <f>CalculationBase!E55</f>
        <v>NT</v>
      </c>
      <c r="H52" s="64" t="str">
        <f>CalculationBase!F55</f>
        <v>NT</v>
      </c>
      <c r="I52" s="64" t="str">
        <f>CalculationBase!G55</f>
        <v>NT</v>
      </c>
      <c r="J52" s="64" t="str">
        <f>CalculationBase!H55</f>
        <v>NT</v>
      </c>
      <c r="K52" s="64" t="str">
        <f>CalculationBase!I55</f>
        <v>NT</v>
      </c>
      <c r="L52" s="64" t="str">
        <f>CalculationBase!J55</f>
        <v>NT</v>
      </c>
      <c r="M52" s="64" t="str">
        <f>CalculationBase!K55</f>
        <v>NT</v>
      </c>
      <c r="N52" s="64" t="str">
        <f>CalculationBase!L55</f>
        <v>NT</v>
      </c>
      <c r="O52" s="64" t="str">
        <f>CalculationBase!M55</f>
        <v>NT</v>
      </c>
      <c r="P52" s="64" t="str">
        <f>CalculationBase!N55</f>
        <v>NT</v>
      </c>
      <c r="Q52" s="64" t="str">
        <f>CalculationBase!O55</f>
        <v>NT</v>
      </c>
      <c r="R52" s="64" t="str">
        <f>CalculationBase!P55</f>
        <v>NT</v>
      </c>
      <c r="S52" s="64" t="str">
        <f>CalculationBase!Q55</f>
        <v>NT</v>
      </c>
      <c r="T52" s="64" t="str">
        <f>CalculationBase!R55</f>
        <v>NT</v>
      </c>
      <c r="U52" s="64" t="str">
        <f>CalculationBase!S55</f>
        <v>NT</v>
      </c>
      <c r="V52" s="64" t="str">
        <f>CalculationBase!T55</f>
        <v>NT</v>
      </c>
      <c r="W52" s="64" t="str">
        <f>CalculationBase!U55</f>
        <v>NT</v>
      </c>
      <c r="X52" s="64" t="str">
        <f>CalculationBase!V55</f>
        <v>NT</v>
      </c>
      <c r="Y52" s="64" t="str">
        <f>CalculationBase!W55</f>
        <v>NT</v>
      </c>
      <c r="Z52" s="65" t="str">
        <f>CalculationBase!Y55</f>
        <v>NT</v>
      </c>
    </row>
    <row r="53" spans="1:26" ht="22.5">
      <c r="A53" s="9">
        <v>6</v>
      </c>
      <c r="B53" s="63" t="str">
        <f>Criteria!A52</f>
        <v>Presentation</v>
      </c>
      <c r="C53" s="66" t="str">
        <f>Criteria!B52</f>
        <v>8.5</v>
      </c>
      <c r="D53" s="66" t="str">
        <f>Criteria!C52</f>
        <v>A</v>
      </c>
      <c r="E53" s="68" t="str">
        <f>Criteria!D52</f>
        <v>On each screen, for each element receiving the focus, is the focus visible?</v>
      </c>
      <c r="F53" s="64" t="str">
        <f>CalculationBase!D56</f>
        <v>NT</v>
      </c>
      <c r="G53" s="64" t="str">
        <f>CalculationBase!E56</f>
        <v>NT</v>
      </c>
      <c r="H53" s="64" t="str">
        <f>CalculationBase!F56</f>
        <v>NT</v>
      </c>
      <c r="I53" s="64" t="str">
        <f>CalculationBase!G56</f>
        <v>NT</v>
      </c>
      <c r="J53" s="64" t="str">
        <f>CalculationBase!H56</f>
        <v>NT</v>
      </c>
      <c r="K53" s="64" t="str">
        <f>CalculationBase!I56</f>
        <v>NT</v>
      </c>
      <c r="L53" s="64" t="str">
        <f>CalculationBase!J56</f>
        <v>NT</v>
      </c>
      <c r="M53" s="64" t="str">
        <f>CalculationBase!K56</f>
        <v>NT</v>
      </c>
      <c r="N53" s="64" t="str">
        <f>CalculationBase!L56</f>
        <v>NT</v>
      </c>
      <c r="O53" s="64" t="str">
        <f>CalculationBase!M56</f>
        <v>NT</v>
      </c>
      <c r="P53" s="64" t="str">
        <f>CalculationBase!N56</f>
        <v>NT</v>
      </c>
      <c r="Q53" s="64" t="str">
        <f>CalculationBase!O56</f>
        <v>NT</v>
      </c>
      <c r="R53" s="64" t="str">
        <f>CalculationBase!P56</f>
        <v>NT</v>
      </c>
      <c r="S53" s="64" t="str">
        <f>CalculationBase!Q56</f>
        <v>NT</v>
      </c>
      <c r="T53" s="64" t="str">
        <f>CalculationBase!R56</f>
        <v>NT</v>
      </c>
      <c r="U53" s="64" t="str">
        <f>CalculationBase!S56</f>
        <v>NT</v>
      </c>
      <c r="V53" s="64" t="str">
        <f>CalculationBase!T56</f>
        <v>NT</v>
      </c>
      <c r="W53" s="64" t="str">
        <f>CalculationBase!U56</f>
        <v>NT</v>
      </c>
      <c r="X53" s="64" t="str">
        <f>CalculationBase!V56</f>
        <v>NT</v>
      </c>
      <c r="Y53" s="64" t="str">
        <f>CalculationBase!W56</f>
        <v>NT</v>
      </c>
      <c r="Z53" s="65" t="str">
        <f>CalculationBase!Y56</f>
        <v>NT</v>
      </c>
    </row>
    <row r="54" spans="1:26" ht="22.5">
      <c r="A54" s="9">
        <v>6</v>
      </c>
      <c r="B54" s="63" t="str">
        <f>Criteria!A53</f>
        <v>Presentation</v>
      </c>
      <c r="C54" s="66" t="str">
        <f>Criteria!B53</f>
        <v>8.6</v>
      </c>
      <c r="D54" s="66" t="str">
        <f>Criteria!C53</f>
        <v>A</v>
      </c>
      <c r="E54" s="68" t="str">
        <f>Criteria!D53</f>
        <v>On each screen, information must not be conveyed solely by shape, size or location. Is this rule respected?</v>
      </c>
      <c r="F54" s="64" t="str">
        <f>CalculationBase!D57</f>
        <v>NT</v>
      </c>
      <c r="G54" s="64" t="str">
        <f>CalculationBase!E57</f>
        <v>NT</v>
      </c>
      <c r="H54" s="64" t="str">
        <f>CalculationBase!F57</f>
        <v>NT</v>
      </c>
      <c r="I54" s="64" t="str">
        <f>CalculationBase!G57</f>
        <v>NT</v>
      </c>
      <c r="J54" s="64" t="str">
        <f>CalculationBase!H57</f>
        <v>NT</v>
      </c>
      <c r="K54" s="64" t="str">
        <f>CalculationBase!I57</f>
        <v>NT</v>
      </c>
      <c r="L54" s="64" t="str">
        <f>CalculationBase!J57</f>
        <v>NT</v>
      </c>
      <c r="M54" s="64" t="str">
        <f>CalculationBase!K57</f>
        <v>NT</v>
      </c>
      <c r="N54" s="64" t="str">
        <f>CalculationBase!L57</f>
        <v>NT</v>
      </c>
      <c r="O54" s="64" t="str">
        <f>CalculationBase!M57</f>
        <v>NT</v>
      </c>
      <c r="P54" s="64" t="str">
        <f>CalculationBase!N57</f>
        <v>NT</v>
      </c>
      <c r="Q54" s="64" t="str">
        <f>CalculationBase!O57</f>
        <v>NT</v>
      </c>
      <c r="R54" s="64" t="str">
        <f>CalculationBase!P57</f>
        <v>NT</v>
      </c>
      <c r="S54" s="64" t="str">
        <f>CalculationBase!Q57</f>
        <v>NT</v>
      </c>
      <c r="T54" s="64" t="str">
        <f>CalculationBase!R57</f>
        <v>NT</v>
      </c>
      <c r="U54" s="64" t="str">
        <f>CalculationBase!S57</f>
        <v>NT</v>
      </c>
      <c r="V54" s="64" t="str">
        <f>CalculationBase!T57</f>
        <v>NT</v>
      </c>
      <c r="W54" s="64" t="str">
        <f>CalculationBase!U57</f>
        <v>NT</v>
      </c>
      <c r="X54" s="64" t="str">
        <f>CalculationBase!V57</f>
        <v>NT</v>
      </c>
      <c r="Y54" s="64" t="str">
        <f>CalculationBase!W57</f>
        <v>NT</v>
      </c>
      <c r="Z54" s="65" t="str">
        <f>CalculationBase!Y57</f>
        <v>NT</v>
      </c>
    </row>
    <row r="55" spans="1:26" ht="33.75">
      <c r="A55" s="9">
        <v>6</v>
      </c>
      <c r="B55" s="63" t="str">
        <f>Criteria!A54</f>
        <v>Presentation</v>
      </c>
      <c r="C55" s="66" t="str">
        <f>Criteria!B54</f>
        <v>8.7</v>
      </c>
      <c r="D55" s="66" t="str">
        <f>Criteria!C54</f>
        <v>AA</v>
      </c>
      <c r="E55" s="68" t="str">
        <f>Criteria!D54</f>
        <v>On each screen, is the additional content that appears when the focus is set or when a user interface component is hovered over controllable by the user (excluding special cases)?</v>
      </c>
      <c r="F55" s="64" t="str">
        <f>CalculationBase!D58</f>
        <v>NT</v>
      </c>
      <c r="G55" s="64" t="str">
        <f>CalculationBase!E58</f>
        <v>NT</v>
      </c>
      <c r="H55" s="64" t="str">
        <f>CalculationBase!F58</f>
        <v>NT</v>
      </c>
      <c r="I55" s="64" t="str">
        <f>CalculationBase!G58</f>
        <v>NT</v>
      </c>
      <c r="J55" s="64" t="str">
        <f>CalculationBase!H58</f>
        <v>NT</v>
      </c>
      <c r="K55" s="64" t="str">
        <f>CalculationBase!I58</f>
        <v>NT</v>
      </c>
      <c r="L55" s="64" t="str">
        <f>CalculationBase!J58</f>
        <v>NT</v>
      </c>
      <c r="M55" s="64" t="str">
        <f>CalculationBase!K58</f>
        <v>NT</v>
      </c>
      <c r="N55" s="64" t="str">
        <f>CalculationBase!L58</f>
        <v>NT</v>
      </c>
      <c r="O55" s="64" t="str">
        <f>CalculationBase!M58</f>
        <v>NT</v>
      </c>
      <c r="P55" s="64" t="str">
        <f>CalculationBase!N58</f>
        <v>NT</v>
      </c>
      <c r="Q55" s="64" t="str">
        <f>CalculationBase!O58</f>
        <v>NT</v>
      </c>
      <c r="R55" s="64" t="str">
        <f>CalculationBase!P58</f>
        <v>NT</v>
      </c>
      <c r="S55" s="64" t="str">
        <f>CalculationBase!Q58</f>
        <v>NT</v>
      </c>
      <c r="T55" s="64" t="str">
        <f>CalculationBase!R58</f>
        <v>NT</v>
      </c>
      <c r="U55" s="64" t="str">
        <f>CalculationBase!S58</f>
        <v>NT</v>
      </c>
      <c r="V55" s="64" t="str">
        <f>CalculationBase!T58</f>
        <v>NT</v>
      </c>
      <c r="W55" s="64" t="str">
        <f>CalculationBase!U58</f>
        <v>NT</v>
      </c>
      <c r="X55" s="64" t="str">
        <f>CalculationBase!V58</f>
        <v>NT</v>
      </c>
      <c r="Y55" s="64" t="str">
        <f>CalculationBase!W58</f>
        <v>NT</v>
      </c>
      <c r="Z55" s="65" t="str">
        <f>CalculationBase!Y58</f>
        <v>NT</v>
      </c>
    </row>
    <row r="56" spans="1:26">
      <c r="A56" s="9">
        <v>7</v>
      </c>
      <c r="B56" s="63" t="str">
        <f>Criteria!A55</f>
        <v>Forms</v>
      </c>
      <c r="C56" s="66" t="str">
        <f>Criteria!B55</f>
        <v>9.1</v>
      </c>
      <c r="D56" s="66" t="str">
        <f>Criteria!C55</f>
        <v>A</v>
      </c>
      <c r="E56" s="68" t="str">
        <f>Criteria!D55</f>
        <v>Does each form field have a visible label?</v>
      </c>
      <c r="F56" s="64" t="str">
        <f>CalculationBase!D59</f>
        <v>NT</v>
      </c>
      <c r="G56" s="64" t="str">
        <f>CalculationBase!E59</f>
        <v>NT</v>
      </c>
      <c r="H56" s="64" t="str">
        <f>CalculationBase!F59</f>
        <v>NT</v>
      </c>
      <c r="I56" s="64" t="str">
        <f>CalculationBase!G59</f>
        <v>NT</v>
      </c>
      <c r="J56" s="64" t="str">
        <f>CalculationBase!H59</f>
        <v>NT</v>
      </c>
      <c r="K56" s="64" t="str">
        <f>CalculationBase!I59</f>
        <v>NT</v>
      </c>
      <c r="L56" s="64" t="str">
        <f>CalculationBase!J59</f>
        <v>NT</v>
      </c>
      <c r="M56" s="64" t="str">
        <f>CalculationBase!K59</f>
        <v>NT</v>
      </c>
      <c r="N56" s="64" t="str">
        <f>CalculationBase!L59</f>
        <v>NT</v>
      </c>
      <c r="O56" s="64" t="str">
        <f>CalculationBase!M59</f>
        <v>NT</v>
      </c>
      <c r="P56" s="64" t="str">
        <f>CalculationBase!N59</f>
        <v>NT</v>
      </c>
      <c r="Q56" s="64" t="str">
        <f>CalculationBase!O59</f>
        <v>NT</v>
      </c>
      <c r="R56" s="64" t="str">
        <f>CalculationBase!P59</f>
        <v>NT</v>
      </c>
      <c r="S56" s="64" t="str">
        <f>CalculationBase!Q59</f>
        <v>NT</v>
      </c>
      <c r="T56" s="64" t="str">
        <f>CalculationBase!R59</f>
        <v>NT</v>
      </c>
      <c r="U56" s="64" t="str">
        <f>CalculationBase!S59</f>
        <v>NT</v>
      </c>
      <c r="V56" s="64" t="str">
        <f>CalculationBase!T59</f>
        <v>NT</v>
      </c>
      <c r="W56" s="64" t="str">
        <f>CalculationBase!U59</f>
        <v>NT</v>
      </c>
      <c r="X56" s="64" t="str">
        <f>CalculationBase!V59</f>
        <v>NT</v>
      </c>
      <c r="Y56" s="64" t="str">
        <f>CalculationBase!W59</f>
        <v>NT</v>
      </c>
      <c r="Z56" s="65" t="str">
        <f>CalculationBase!Y59</f>
        <v>NT</v>
      </c>
    </row>
    <row r="57" spans="1:26" ht="22.5">
      <c r="A57" s="9">
        <v>7</v>
      </c>
      <c r="B57" s="63" t="str">
        <f>Criteria!A56</f>
        <v>Forms</v>
      </c>
      <c r="C57" s="66" t="str">
        <f>Criteria!B56</f>
        <v>9.2</v>
      </c>
      <c r="D57" s="66" t="str">
        <f>Criteria!C56</f>
        <v>A</v>
      </c>
      <c r="E57" s="68" t="str">
        <f>Criteria!D56</f>
        <v>Does each form field have a label that is accessible to assistive technologies?</v>
      </c>
      <c r="F57" s="64" t="str">
        <f>CalculationBase!D60</f>
        <v>NT</v>
      </c>
      <c r="G57" s="64" t="str">
        <f>CalculationBase!E60</f>
        <v>NT</v>
      </c>
      <c r="H57" s="64" t="str">
        <f>CalculationBase!F60</f>
        <v>NT</v>
      </c>
      <c r="I57" s="64" t="str">
        <f>CalculationBase!G60</f>
        <v>NT</v>
      </c>
      <c r="J57" s="64" t="str">
        <f>CalculationBase!H60</f>
        <v>NT</v>
      </c>
      <c r="K57" s="64" t="str">
        <f>CalculationBase!I60</f>
        <v>NT</v>
      </c>
      <c r="L57" s="64" t="str">
        <f>CalculationBase!J60</f>
        <v>NT</v>
      </c>
      <c r="M57" s="64" t="str">
        <f>CalculationBase!K60</f>
        <v>NT</v>
      </c>
      <c r="N57" s="64" t="str">
        <f>CalculationBase!L60</f>
        <v>NT</v>
      </c>
      <c r="O57" s="64" t="str">
        <f>CalculationBase!M60</f>
        <v>NT</v>
      </c>
      <c r="P57" s="64" t="str">
        <f>CalculationBase!N60</f>
        <v>NT</v>
      </c>
      <c r="Q57" s="64" t="str">
        <f>CalculationBase!O60</f>
        <v>NT</v>
      </c>
      <c r="R57" s="64" t="str">
        <f>CalculationBase!P60</f>
        <v>NT</v>
      </c>
      <c r="S57" s="64" t="str">
        <f>CalculationBase!Q60</f>
        <v>NT</v>
      </c>
      <c r="T57" s="64" t="str">
        <f>CalculationBase!R60</f>
        <v>NT</v>
      </c>
      <c r="U57" s="64" t="str">
        <f>CalculationBase!S60</f>
        <v>NT</v>
      </c>
      <c r="V57" s="64" t="str">
        <f>CalculationBase!T60</f>
        <v>NT</v>
      </c>
      <c r="W57" s="64" t="str">
        <f>CalculationBase!U60</f>
        <v>NT</v>
      </c>
      <c r="X57" s="64" t="str">
        <f>CalculationBase!V60</f>
        <v>NT</v>
      </c>
      <c r="Y57" s="64" t="str">
        <f>CalculationBase!W60</f>
        <v>NT</v>
      </c>
      <c r="Z57" s="65" t="str">
        <f>CalculationBase!Y60</f>
        <v>NT</v>
      </c>
    </row>
    <row r="58" spans="1:26">
      <c r="A58" s="9">
        <v>7</v>
      </c>
      <c r="B58" s="63" t="str">
        <f>Criteria!A57</f>
        <v>Forms</v>
      </c>
      <c r="C58" s="66" t="str">
        <f>Criteria!B57</f>
        <v>9.3</v>
      </c>
      <c r="D58" s="66" t="str">
        <f>Criteria!C57</f>
        <v>A</v>
      </c>
      <c r="E58" s="68" t="str">
        <f>Criteria!D57</f>
        <v>Is each label associated with a form field relevant?</v>
      </c>
      <c r="F58" s="64" t="str">
        <f>CalculationBase!D61</f>
        <v>NT</v>
      </c>
      <c r="G58" s="64" t="str">
        <f>CalculationBase!E61</f>
        <v>NT</v>
      </c>
      <c r="H58" s="64" t="str">
        <f>CalculationBase!F61</f>
        <v>NT</v>
      </c>
      <c r="I58" s="64" t="str">
        <f>CalculationBase!G61</f>
        <v>NT</v>
      </c>
      <c r="J58" s="64" t="str">
        <f>CalculationBase!H61</f>
        <v>NT</v>
      </c>
      <c r="K58" s="64" t="str">
        <f>CalculationBase!I61</f>
        <v>NT</v>
      </c>
      <c r="L58" s="64" t="str">
        <f>CalculationBase!J61</f>
        <v>NT</v>
      </c>
      <c r="M58" s="64" t="str">
        <f>CalculationBase!K61</f>
        <v>NT</v>
      </c>
      <c r="N58" s="64" t="str">
        <f>CalculationBase!L61</f>
        <v>NT</v>
      </c>
      <c r="O58" s="64" t="str">
        <f>CalculationBase!M61</f>
        <v>NT</v>
      </c>
      <c r="P58" s="64" t="str">
        <f>CalculationBase!N61</f>
        <v>NT</v>
      </c>
      <c r="Q58" s="64" t="str">
        <f>CalculationBase!O61</f>
        <v>NT</v>
      </c>
      <c r="R58" s="64" t="str">
        <f>CalculationBase!P61</f>
        <v>NT</v>
      </c>
      <c r="S58" s="64" t="str">
        <f>CalculationBase!Q61</f>
        <v>NT</v>
      </c>
      <c r="T58" s="64" t="str">
        <f>CalculationBase!R61</f>
        <v>NT</v>
      </c>
      <c r="U58" s="64" t="str">
        <f>CalculationBase!S61</f>
        <v>NT</v>
      </c>
      <c r="V58" s="64" t="str">
        <f>CalculationBase!T61</f>
        <v>NT</v>
      </c>
      <c r="W58" s="64" t="str">
        <f>CalculationBase!U61</f>
        <v>NT</v>
      </c>
      <c r="X58" s="64" t="str">
        <f>CalculationBase!V61</f>
        <v>NT</v>
      </c>
      <c r="Y58" s="64" t="str">
        <f>CalculationBase!W61</f>
        <v>NT</v>
      </c>
      <c r="Z58" s="65" t="str">
        <f>CalculationBase!Y61</f>
        <v>NT</v>
      </c>
    </row>
    <row r="59" spans="1:26" ht="22.5">
      <c r="A59" s="9">
        <v>7</v>
      </c>
      <c r="B59" s="63" t="str">
        <f>Criteria!A58</f>
        <v>Forms</v>
      </c>
      <c r="C59" s="66" t="str">
        <f>Criteria!B58</f>
        <v>9.4</v>
      </c>
      <c r="D59" s="66" t="str">
        <f>Criteria!C58</f>
        <v>A</v>
      </c>
      <c r="E59" s="68" t="str">
        <f>Criteria!D58</f>
        <v>Are each field label and its associated field located next to each other?</v>
      </c>
      <c r="F59" s="64" t="str">
        <f>CalculationBase!D62</f>
        <v>NT</v>
      </c>
      <c r="G59" s="64" t="str">
        <f>CalculationBase!E62</f>
        <v>NT</v>
      </c>
      <c r="H59" s="64" t="str">
        <f>CalculationBase!F62</f>
        <v>NT</v>
      </c>
      <c r="I59" s="64" t="str">
        <f>CalculationBase!G62</f>
        <v>NT</v>
      </c>
      <c r="J59" s="64" t="str">
        <f>CalculationBase!H62</f>
        <v>NT</v>
      </c>
      <c r="K59" s="64" t="str">
        <f>CalculationBase!I62</f>
        <v>NT</v>
      </c>
      <c r="L59" s="64" t="str">
        <f>CalculationBase!J62</f>
        <v>NT</v>
      </c>
      <c r="M59" s="64" t="str">
        <f>CalculationBase!K62</f>
        <v>NT</v>
      </c>
      <c r="N59" s="64" t="str">
        <f>CalculationBase!L62</f>
        <v>NT</v>
      </c>
      <c r="O59" s="64" t="str">
        <f>CalculationBase!M62</f>
        <v>NT</v>
      </c>
      <c r="P59" s="64" t="str">
        <f>CalculationBase!N62</f>
        <v>NT</v>
      </c>
      <c r="Q59" s="64" t="str">
        <f>CalculationBase!O62</f>
        <v>NT</v>
      </c>
      <c r="R59" s="64" t="str">
        <f>CalculationBase!P62</f>
        <v>NT</v>
      </c>
      <c r="S59" s="64" t="str">
        <f>CalculationBase!Q62</f>
        <v>NT</v>
      </c>
      <c r="T59" s="64" t="str">
        <f>CalculationBase!R62</f>
        <v>NT</v>
      </c>
      <c r="U59" s="64" t="str">
        <f>CalculationBase!S62</f>
        <v>NT</v>
      </c>
      <c r="V59" s="64" t="str">
        <f>CalculationBase!T62</f>
        <v>NT</v>
      </c>
      <c r="W59" s="64" t="str">
        <f>CalculationBase!U62</f>
        <v>NT</v>
      </c>
      <c r="X59" s="64" t="str">
        <f>CalculationBase!V62</f>
        <v>NT</v>
      </c>
      <c r="Y59" s="64" t="str">
        <f>CalculationBase!W62</f>
        <v>NT</v>
      </c>
      <c r="Z59" s="65" t="str">
        <f>CalculationBase!Y62</f>
        <v>NT</v>
      </c>
    </row>
    <row r="60" spans="1:26">
      <c r="A60" s="9">
        <v>7</v>
      </c>
      <c r="B60" s="63" t="str">
        <f>Criteria!A59</f>
        <v>Forms</v>
      </c>
      <c r="C60" s="66" t="str">
        <f>Criteria!B59</f>
        <v>9.5</v>
      </c>
      <c r="D60" s="66" t="str">
        <f>Criteria!C59</f>
        <v>A</v>
      </c>
      <c r="E60" s="68" t="str">
        <f>Criteria!D59</f>
        <v>In each form, is the label of each button relevant?</v>
      </c>
      <c r="F60" s="64" t="str">
        <f>CalculationBase!D63</f>
        <v>NT</v>
      </c>
      <c r="G60" s="64" t="str">
        <f>CalculationBase!E63</f>
        <v>NT</v>
      </c>
      <c r="H60" s="64" t="str">
        <f>CalculationBase!F63</f>
        <v>NT</v>
      </c>
      <c r="I60" s="64" t="str">
        <f>CalculationBase!G63</f>
        <v>NT</v>
      </c>
      <c r="J60" s="64" t="str">
        <f>CalculationBase!H63</f>
        <v>NT</v>
      </c>
      <c r="K60" s="64" t="str">
        <f>CalculationBase!I63</f>
        <v>NT</v>
      </c>
      <c r="L60" s="64" t="str">
        <f>CalculationBase!J63</f>
        <v>NT</v>
      </c>
      <c r="M60" s="64" t="str">
        <f>CalculationBase!K63</f>
        <v>NT</v>
      </c>
      <c r="N60" s="64" t="str">
        <f>CalculationBase!L63</f>
        <v>NT</v>
      </c>
      <c r="O60" s="64" t="str">
        <f>CalculationBase!M63</f>
        <v>NT</v>
      </c>
      <c r="P60" s="64" t="str">
        <f>CalculationBase!N63</f>
        <v>NT</v>
      </c>
      <c r="Q60" s="64" t="str">
        <f>CalculationBase!O63</f>
        <v>NT</v>
      </c>
      <c r="R60" s="64" t="str">
        <f>CalculationBase!P63</f>
        <v>NT</v>
      </c>
      <c r="S60" s="64" t="str">
        <f>CalculationBase!Q63</f>
        <v>NT</v>
      </c>
      <c r="T60" s="64" t="str">
        <f>CalculationBase!R63</f>
        <v>NT</v>
      </c>
      <c r="U60" s="64" t="str">
        <f>CalculationBase!S63</f>
        <v>NT</v>
      </c>
      <c r="V60" s="64" t="str">
        <f>CalculationBase!T63</f>
        <v>NT</v>
      </c>
      <c r="W60" s="64" t="str">
        <f>CalculationBase!U63</f>
        <v>NT</v>
      </c>
      <c r="X60" s="64" t="str">
        <f>CalculationBase!V63</f>
        <v>NT</v>
      </c>
      <c r="Y60" s="64" t="str">
        <f>CalculationBase!W63</f>
        <v>NT</v>
      </c>
      <c r="Z60" s="65" t="str">
        <f>CalculationBase!Y63</f>
        <v>NT</v>
      </c>
    </row>
    <row r="61" spans="1:26">
      <c r="A61" s="9">
        <v>8</v>
      </c>
      <c r="B61" s="63" t="str">
        <f>Criteria!A60</f>
        <v>Forms</v>
      </c>
      <c r="C61" s="66" t="str">
        <f>Criteria!B60</f>
        <v>9.6</v>
      </c>
      <c r="D61" s="66" t="str">
        <f>Criteria!C60</f>
        <v>A</v>
      </c>
      <c r="E61" s="68" t="str">
        <f>Criteria!D60</f>
        <v>In each form, are the related form controls identified, if necessary?</v>
      </c>
      <c r="F61" s="64" t="str">
        <f>CalculationBase!D64</f>
        <v>NT</v>
      </c>
      <c r="G61" s="64" t="str">
        <f>CalculationBase!E64</f>
        <v>NT</v>
      </c>
      <c r="H61" s="64" t="str">
        <f>CalculationBase!F64</f>
        <v>NT</v>
      </c>
      <c r="I61" s="64" t="str">
        <f>CalculationBase!G64</f>
        <v>NT</v>
      </c>
      <c r="J61" s="64" t="str">
        <f>CalculationBase!H64</f>
        <v>NT</v>
      </c>
      <c r="K61" s="64" t="str">
        <f>CalculationBase!I64</f>
        <v>NT</v>
      </c>
      <c r="L61" s="64" t="str">
        <f>CalculationBase!J64</f>
        <v>NT</v>
      </c>
      <c r="M61" s="64" t="str">
        <f>CalculationBase!K64</f>
        <v>NT</v>
      </c>
      <c r="N61" s="64" t="str">
        <f>CalculationBase!L64</f>
        <v>NT</v>
      </c>
      <c r="O61" s="64" t="str">
        <f>CalculationBase!M64</f>
        <v>NT</v>
      </c>
      <c r="P61" s="64" t="str">
        <f>CalculationBase!N64</f>
        <v>NT</v>
      </c>
      <c r="Q61" s="64" t="str">
        <f>CalculationBase!O64</f>
        <v>NT</v>
      </c>
      <c r="R61" s="64" t="str">
        <f>CalculationBase!P64</f>
        <v>NT</v>
      </c>
      <c r="S61" s="64" t="str">
        <f>CalculationBase!Q64</f>
        <v>NT</v>
      </c>
      <c r="T61" s="64" t="str">
        <f>CalculationBase!R64</f>
        <v>NT</v>
      </c>
      <c r="U61" s="64" t="str">
        <f>CalculationBase!S64</f>
        <v>NT</v>
      </c>
      <c r="V61" s="64" t="str">
        <f>CalculationBase!T64</f>
        <v>NT</v>
      </c>
      <c r="W61" s="64" t="str">
        <f>CalculationBase!U64</f>
        <v>NT</v>
      </c>
      <c r="X61" s="64" t="str">
        <f>CalculationBase!V64</f>
        <v>NT</v>
      </c>
      <c r="Y61" s="64" t="str">
        <f>CalculationBase!W64</f>
        <v>NT</v>
      </c>
      <c r="Z61" s="65" t="str">
        <f>CalculationBase!Y64</f>
        <v>NT</v>
      </c>
    </row>
    <row r="62" spans="1:26" ht="22.5">
      <c r="A62" s="9">
        <v>8</v>
      </c>
      <c r="B62" s="63" t="str">
        <f>Criteria!A61</f>
        <v>Forms</v>
      </c>
      <c r="C62" s="66" t="str">
        <f>Criteria!B61</f>
        <v>9.7</v>
      </c>
      <c r="D62" s="66" t="str">
        <f>Criteria!C61</f>
        <v>A</v>
      </c>
      <c r="E62" s="68" t="str">
        <f>Criteria!D61</f>
        <v>Are the mandatory form fields correctly identified (excluding special cases)?</v>
      </c>
      <c r="F62" s="64" t="str">
        <f>CalculationBase!D65</f>
        <v>NT</v>
      </c>
      <c r="G62" s="64" t="str">
        <f>CalculationBase!E65</f>
        <v>NT</v>
      </c>
      <c r="H62" s="64" t="str">
        <f>CalculationBase!F65</f>
        <v>NT</v>
      </c>
      <c r="I62" s="64" t="str">
        <f>CalculationBase!G65</f>
        <v>NT</v>
      </c>
      <c r="J62" s="64" t="str">
        <f>CalculationBase!H65</f>
        <v>NT</v>
      </c>
      <c r="K62" s="64" t="str">
        <f>CalculationBase!I65</f>
        <v>NT</v>
      </c>
      <c r="L62" s="64" t="str">
        <f>CalculationBase!J65</f>
        <v>NT</v>
      </c>
      <c r="M62" s="64" t="str">
        <f>CalculationBase!K65</f>
        <v>NT</v>
      </c>
      <c r="N62" s="64" t="str">
        <f>CalculationBase!L65</f>
        <v>NT</v>
      </c>
      <c r="O62" s="64" t="str">
        <f>CalculationBase!M65</f>
        <v>NT</v>
      </c>
      <c r="P62" s="64" t="str">
        <f>CalculationBase!N65</f>
        <v>NT</v>
      </c>
      <c r="Q62" s="64" t="str">
        <f>CalculationBase!O65</f>
        <v>NT</v>
      </c>
      <c r="R62" s="64" t="str">
        <f>CalculationBase!P65</f>
        <v>NT</v>
      </c>
      <c r="S62" s="64" t="str">
        <f>CalculationBase!Q65</f>
        <v>NT</v>
      </c>
      <c r="T62" s="64" t="str">
        <f>CalculationBase!R65</f>
        <v>NT</v>
      </c>
      <c r="U62" s="64" t="str">
        <f>CalculationBase!S65</f>
        <v>NT</v>
      </c>
      <c r="V62" s="64" t="str">
        <f>CalculationBase!T65</f>
        <v>NT</v>
      </c>
      <c r="W62" s="64" t="str">
        <f>CalculationBase!U65</f>
        <v>NT</v>
      </c>
      <c r="X62" s="64" t="str">
        <f>CalculationBase!V65</f>
        <v>NT</v>
      </c>
      <c r="Y62" s="64" t="str">
        <f>CalculationBase!W65</f>
        <v>NT</v>
      </c>
      <c r="Z62" s="65" t="str">
        <f>CalculationBase!Y65</f>
        <v>NT</v>
      </c>
    </row>
    <row r="63" spans="1:26" ht="22.5">
      <c r="A63" s="9">
        <v>8</v>
      </c>
      <c r="B63" s="63" t="str">
        <f>Criteria!A62</f>
        <v>Forms</v>
      </c>
      <c r="C63" s="66" t="str">
        <f>Criteria!B62</f>
        <v>9.8</v>
      </c>
      <c r="D63" s="66" t="str">
        <f>Criteria!C62</f>
        <v>A</v>
      </c>
      <c r="E63" s="68" t="str">
        <f>Criteria!D62</f>
        <v>For each mandatory form field, is the expected data type and/or format available?</v>
      </c>
      <c r="F63" s="64" t="str">
        <f>CalculationBase!D66</f>
        <v>NT</v>
      </c>
      <c r="G63" s="64" t="str">
        <f>CalculationBase!E66</f>
        <v>NT</v>
      </c>
      <c r="H63" s="64" t="str">
        <f>CalculationBase!F66</f>
        <v>NT</v>
      </c>
      <c r="I63" s="64" t="str">
        <f>CalculationBase!G66</f>
        <v>NT</v>
      </c>
      <c r="J63" s="64" t="str">
        <f>CalculationBase!H66</f>
        <v>NT</v>
      </c>
      <c r="K63" s="64" t="str">
        <f>CalculationBase!I66</f>
        <v>NT</v>
      </c>
      <c r="L63" s="64" t="str">
        <f>CalculationBase!J66</f>
        <v>NT</v>
      </c>
      <c r="M63" s="64" t="str">
        <f>CalculationBase!K66</f>
        <v>NT</v>
      </c>
      <c r="N63" s="64" t="str">
        <f>CalculationBase!L66</f>
        <v>NT</v>
      </c>
      <c r="O63" s="64" t="str">
        <f>CalculationBase!M66</f>
        <v>NT</v>
      </c>
      <c r="P63" s="64" t="str">
        <f>CalculationBase!N66</f>
        <v>NT</v>
      </c>
      <c r="Q63" s="64" t="str">
        <f>CalculationBase!O66</f>
        <v>NT</v>
      </c>
      <c r="R63" s="64" t="str">
        <f>CalculationBase!P66</f>
        <v>NT</v>
      </c>
      <c r="S63" s="64" t="str">
        <f>CalculationBase!Q66</f>
        <v>NT</v>
      </c>
      <c r="T63" s="64" t="str">
        <f>CalculationBase!R66</f>
        <v>NT</v>
      </c>
      <c r="U63" s="64" t="str">
        <f>CalculationBase!S66</f>
        <v>NT</v>
      </c>
      <c r="V63" s="64" t="str">
        <f>CalculationBase!T66</f>
        <v>NT</v>
      </c>
      <c r="W63" s="64" t="str">
        <f>CalculationBase!U66</f>
        <v>NT</v>
      </c>
      <c r="X63" s="64" t="str">
        <f>CalculationBase!V66</f>
        <v>NT</v>
      </c>
      <c r="Y63" s="64" t="str">
        <f>CalculationBase!W66</f>
        <v>NT</v>
      </c>
      <c r="Z63" s="65" t="str">
        <f>CalculationBase!Y66</f>
        <v>NT</v>
      </c>
    </row>
    <row r="64" spans="1:26">
      <c r="A64" s="9">
        <v>8</v>
      </c>
      <c r="B64" s="63" t="str">
        <f>Criteria!A63</f>
        <v>Forms</v>
      </c>
      <c r="C64" s="66" t="str">
        <f>Criteria!B63</f>
        <v>9.9</v>
      </c>
      <c r="D64" s="66" t="str">
        <f>Criteria!C63</f>
        <v>A</v>
      </c>
      <c r="E64" s="68" t="str">
        <f>Criteria!D63</f>
        <v>In each form, are input errors accessible?</v>
      </c>
      <c r="F64" s="64" t="str">
        <f>CalculationBase!D67</f>
        <v>NT</v>
      </c>
      <c r="G64" s="64" t="str">
        <f>CalculationBase!E67</f>
        <v>NT</v>
      </c>
      <c r="H64" s="64" t="str">
        <f>CalculationBase!F67</f>
        <v>NT</v>
      </c>
      <c r="I64" s="64" t="str">
        <f>CalculationBase!G67</f>
        <v>NT</v>
      </c>
      <c r="J64" s="64" t="str">
        <f>CalculationBase!H67</f>
        <v>NT</v>
      </c>
      <c r="K64" s="64" t="str">
        <f>CalculationBase!I67</f>
        <v>NT</v>
      </c>
      <c r="L64" s="64" t="str">
        <f>CalculationBase!J67</f>
        <v>NT</v>
      </c>
      <c r="M64" s="64" t="str">
        <f>CalculationBase!K67</f>
        <v>NT</v>
      </c>
      <c r="N64" s="64" t="str">
        <f>CalculationBase!L67</f>
        <v>NT</v>
      </c>
      <c r="O64" s="64" t="str">
        <f>CalculationBase!M67</f>
        <v>NT</v>
      </c>
      <c r="P64" s="64" t="str">
        <f>CalculationBase!N67</f>
        <v>NT</v>
      </c>
      <c r="Q64" s="64" t="str">
        <f>CalculationBase!O67</f>
        <v>NT</v>
      </c>
      <c r="R64" s="64" t="str">
        <f>CalculationBase!P67</f>
        <v>NT</v>
      </c>
      <c r="S64" s="64" t="str">
        <f>CalculationBase!Q67</f>
        <v>NT</v>
      </c>
      <c r="T64" s="64" t="str">
        <f>CalculationBase!R67</f>
        <v>NT</v>
      </c>
      <c r="U64" s="64" t="str">
        <f>CalculationBase!S67</f>
        <v>NT</v>
      </c>
      <c r="V64" s="64" t="str">
        <f>CalculationBase!T67</f>
        <v>NT</v>
      </c>
      <c r="W64" s="64" t="str">
        <f>CalculationBase!U67</f>
        <v>NT</v>
      </c>
      <c r="X64" s="64" t="str">
        <f>CalculationBase!V67</f>
        <v>NT</v>
      </c>
      <c r="Y64" s="64" t="str">
        <f>CalculationBase!W67</f>
        <v>NT</v>
      </c>
      <c r="Z64" s="65" t="str">
        <f>CalculationBase!Y67</f>
        <v>NT</v>
      </c>
    </row>
    <row r="65" spans="1:26" ht="22.5">
      <c r="A65" s="9">
        <v>8</v>
      </c>
      <c r="B65" s="63" t="str">
        <f>Criteria!A64</f>
        <v>Forms</v>
      </c>
      <c r="C65" s="66" t="str">
        <f>Criteria!B64</f>
        <v>9.10</v>
      </c>
      <c r="D65" s="66" t="str">
        <f>Criteria!C64</f>
        <v>AA</v>
      </c>
      <c r="E65" s="68" t="str">
        <f>Criteria!D64</f>
        <v>In each form, is the error management accompanied, if necessary, by suggestions of expected data types, formats or values?</v>
      </c>
      <c r="F65" s="64" t="str">
        <f>CalculationBase!D68</f>
        <v>NT</v>
      </c>
      <c r="G65" s="64" t="str">
        <f>CalculationBase!E68</f>
        <v>NT</v>
      </c>
      <c r="H65" s="64" t="str">
        <f>CalculationBase!F68</f>
        <v>NT</v>
      </c>
      <c r="I65" s="64" t="str">
        <f>CalculationBase!G68</f>
        <v>NT</v>
      </c>
      <c r="J65" s="64" t="str">
        <f>CalculationBase!H68</f>
        <v>NT</v>
      </c>
      <c r="K65" s="64" t="str">
        <f>CalculationBase!I68</f>
        <v>NT</v>
      </c>
      <c r="L65" s="64" t="str">
        <f>CalculationBase!J68</f>
        <v>NT</v>
      </c>
      <c r="M65" s="64" t="str">
        <f>CalculationBase!K68</f>
        <v>NT</v>
      </c>
      <c r="N65" s="64" t="str">
        <f>CalculationBase!L68</f>
        <v>NT</v>
      </c>
      <c r="O65" s="64" t="str">
        <f>CalculationBase!M68</f>
        <v>NT</v>
      </c>
      <c r="P65" s="64" t="str">
        <f>CalculationBase!N68</f>
        <v>NT</v>
      </c>
      <c r="Q65" s="64" t="str">
        <f>CalculationBase!O68</f>
        <v>NT</v>
      </c>
      <c r="R65" s="64" t="str">
        <f>CalculationBase!P68</f>
        <v>NT</v>
      </c>
      <c r="S65" s="64" t="str">
        <f>CalculationBase!Q68</f>
        <v>NT</v>
      </c>
      <c r="T65" s="64" t="str">
        <f>CalculationBase!R68</f>
        <v>NT</v>
      </c>
      <c r="U65" s="64" t="str">
        <f>CalculationBase!S68</f>
        <v>NT</v>
      </c>
      <c r="V65" s="64" t="str">
        <f>CalculationBase!T68</f>
        <v>NT</v>
      </c>
      <c r="W65" s="64" t="str">
        <f>CalculationBase!U68</f>
        <v>NT</v>
      </c>
      <c r="X65" s="64" t="str">
        <f>CalculationBase!V68</f>
        <v>NT</v>
      </c>
      <c r="Y65" s="64" t="str">
        <f>CalculationBase!W68</f>
        <v>NT</v>
      </c>
      <c r="Z65" s="65" t="str">
        <f>CalculationBase!Y68</f>
        <v>NT</v>
      </c>
    </row>
    <row r="66" spans="1:26" ht="45">
      <c r="A66" s="9">
        <v>8</v>
      </c>
      <c r="B66" s="63" t="str">
        <f>Criteria!A65</f>
        <v>Forms</v>
      </c>
      <c r="C66" s="66" t="str">
        <f>Criteria!B65</f>
        <v>9.11</v>
      </c>
      <c r="D66" s="66" t="str">
        <f>Criteria!C65</f>
        <v>AA</v>
      </c>
      <c r="E66" s="68" t="str">
        <f>Criteria!D65</f>
        <v>For each form that modifies or deletes data, or transmits answers to a test or examination, or whose validation has financial or legal consequences, can the data entered be modified, updated or rendered by the user?</v>
      </c>
      <c r="F66" s="64" t="str">
        <f>CalculationBase!D69</f>
        <v>NT</v>
      </c>
      <c r="G66" s="64" t="str">
        <f>CalculationBase!E69</f>
        <v>NT</v>
      </c>
      <c r="H66" s="64" t="str">
        <f>CalculationBase!F69</f>
        <v>NT</v>
      </c>
      <c r="I66" s="64" t="str">
        <f>CalculationBase!G69</f>
        <v>NT</v>
      </c>
      <c r="J66" s="64" t="str">
        <f>CalculationBase!H69</f>
        <v>NT</v>
      </c>
      <c r="K66" s="64" t="str">
        <f>CalculationBase!I69</f>
        <v>NT</v>
      </c>
      <c r="L66" s="64" t="str">
        <f>CalculationBase!J69</f>
        <v>NT</v>
      </c>
      <c r="M66" s="64" t="str">
        <f>CalculationBase!K69</f>
        <v>NT</v>
      </c>
      <c r="N66" s="64" t="str">
        <f>CalculationBase!L69</f>
        <v>NT</v>
      </c>
      <c r="O66" s="64" t="str">
        <f>CalculationBase!M69</f>
        <v>NT</v>
      </c>
      <c r="P66" s="64" t="str">
        <f>CalculationBase!N69</f>
        <v>NT</v>
      </c>
      <c r="Q66" s="64" t="str">
        <f>CalculationBase!O69</f>
        <v>NT</v>
      </c>
      <c r="R66" s="64" t="str">
        <f>CalculationBase!P69</f>
        <v>NT</v>
      </c>
      <c r="S66" s="64" t="str">
        <f>CalculationBase!Q69</f>
        <v>NT</v>
      </c>
      <c r="T66" s="64" t="str">
        <f>CalculationBase!R69</f>
        <v>NT</v>
      </c>
      <c r="U66" s="64" t="str">
        <f>CalculationBase!S69</f>
        <v>NT</v>
      </c>
      <c r="V66" s="64" t="str">
        <f>CalculationBase!T69</f>
        <v>NT</v>
      </c>
      <c r="W66" s="64" t="str">
        <f>CalculationBase!U69</f>
        <v>NT</v>
      </c>
      <c r="X66" s="64" t="str">
        <f>CalculationBase!V69</f>
        <v>NT</v>
      </c>
      <c r="Y66" s="64" t="str">
        <f>CalculationBase!W69</f>
        <v>NT</v>
      </c>
      <c r="Z66" s="65" t="str">
        <f>CalculationBase!Y69</f>
        <v>NT</v>
      </c>
    </row>
    <row r="67" spans="1:26">
      <c r="A67" s="9">
        <v>8</v>
      </c>
      <c r="B67" s="63" t="str">
        <f>Criteria!A66</f>
        <v>Forms</v>
      </c>
      <c r="C67" s="66" t="str">
        <f>Criteria!B66</f>
        <v>9.12</v>
      </c>
      <c r="D67" s="66" t="str">
        <f>Criteria!C66</f>
        <v>AA</v>
      </c>
      <c r="E67" s="68" t="str">
        <f>Criteria!D66</f>
        <v>For each field that expects personal user data, is input facilitated?</v>
      </c>
      <c r="F67" s="64" t="str">
        <f>CalculationBase!D70</f>
        <v>NT</v>
      </c>
      <c r="G67" s="64" t="str">
        <f>CalculationBase!E70</f>
        <v>NT</v>
      </c>
      <c r="H67" s="64" t="str">
        <f>CalculationBase!F70</f>
        <v>NT</v>
      </c>
      <c r="I67" s="64" t="str">
        <f>CalculationBase!G70</f>
        <v>NT</v>
      </c>
      <c r="J67" s="64" t="str">
        <f>CalculationBase!H70</f>
        <v>NT</v>
      </c>
      <c r="K67" s="64" t="str">
        <f>CalculationBase!I70</f>
        <v>NT</v>
      </c>
      <c r="L67" s="64" t="str">
        <f>CalculationBase!J70</f>
        <v>NT</v>
      </c>
      <c r="M67" s="64" t="str">
        <f>CalculationBase!K70</f>
        <v>NT</v>
      </c>
      <c r="N67" s="64" t="str">
        <f>CalculationBase!L70</f>
        <v>NT</v>
      </c>
      <c r="O67" s="64" t="str">
        <f>CalculationBase!M70</f>
        <v>NT</v>
      </c>
      <c r="P67" s="64" t="str">
        <f>CalculationBase!N70</f>
        <v>NT</v>
      </c>
      <c r="Q67" s="64" t="str">
        <f>CalculationBase!O70</f>
        <v>NT</v>
      </c>
      <c r="R67" s="64" t="str">
        <f>CalculationBase!P70</f>
        <v>NT</v>
      </c>
      <c r="S67" s="64" t="str">
        <f>CalculationBase!Q70</f>
        <v>NT</v>
      </c>
      <c r="T67" s="64" t="str">
        <f>CalculationBase!R70</f>
        <v>NT</v>
      </c>
      <c r="U67" s="64" t="str">
        <f>CalculationBase!S70</f>
        <v>NT</v>
      </c>
      <c r="V67" s="64" t="str">
        <f>CalculationBase!T70</f>
        <v>NT</v>
      </c>
      <c r="W67" s="64" t="str">
        <f>CalculationBase!U70</f>
        <v>NT</v>
      </c>
      <c r="X67" s="64" t="str">
        <f>CalculationBase!V70</f>
        <v>NT</v>
      </c>
      <c r="Y67" s="64" t="str">
        <f>CalculationBase!W70</f>
        <v>NT</v>
      </c>
      <c r="Z67" s="65" t="str">
        <f>CalculationBase!Y70</f>
        <v>NT</v>
      </c>
    </row>
    <row r="68" spans="1:26">
      <c r="A68" s="9">
        <v>8</v>
      </c>
      <c r="B68" s="63" t="str">
        <f>Criteria!A67</f>
        <v>Navigation</v>
      </c>
      <c r="C68" s="66" t="str">
        <f>Criteria!B67</f>
        <v>10.1</v>
      </c>
      <c r="D68" s="66" t="str">
        <f>Criteria!C67</f>
        <v>A</v>
      </c>
      <c r="E68" s="68" t="str">
        <f>Criteria!D67</f>
        <v>On each screen, is the navigation sequence consistent?</v>
      </c>
      <c r="F68" s="64" t="str">
        <f>CalculationBase!D71</f>
        <v>NT</v>
      </c>
      <c r="G68" s="64" t="str">
        <f>CalculationBase!E71</f>
        <v>NT</v>
      </c>
      <c r="H68" s="64" t="str">
        <f>CalculationBase!F71</f>
        <v>NT</v>
      </c>
      <c r="I68" s="64" t="str">
        <f>CalculationBase!G71</f>
        <v>NT</v>
      </c>
      <c r="J68" s="64" t="str">
        <f>CalculationBase!H71</f>
        <v>NT</v>
      </c>
      <c r="K68" s="64" t="str">
        <f>CalculationBase!I71</f>
        <v>NT</v>
      </c>
      <c r="L68" s="64" t="str">
        <f>CalculationBase!J71</f>
        <v>NT</v>
      </c>
      <c r="M68" s="64" t="str">
        <f>CalculationBase!K71</f>
        <v>NT</v>
      </c>
      <c r="N68" s="64" t="str">
        <f>CalculationBase!L71</f>
        <v>NT</v>
      </c>
      <c r="O68" s="64" t="str">
        <f>CalculationBase!M71</f>
        <v>NT</v>
      </c>
      <c r="P68" s="64" t="str">
        <f>CalculationBase!N71</f>
        <v>NT</v>
      </c>
      <c r="Q68" s="64" t="str">
        <f>CalculationBase!O71</f>
        <v>NT</v>
      </c>
      <c r="R68" s="64" t="str">
        <f>CalculationBase!P71</f>
        <v>NT</v>
      </c>
      <c r="S68" s="64" t="str">
        <f>CalculationBase!Q71</f>
        <v>NT</v>
      </c>
      <c r="T68" s="64" t="str">
        <f>CalculationBase!R71</f>
        <v>NT</v>
      </c>
      <c r="U68" s="64" t="str">
        <f>CalculationBase!S71</f>
        <v>NT</v>
      </c>
      <c r="V68" s="64" t="str">
        <f>CalculationBase!T71</f>
        <v>NT</v>
      </c>
      <c r="W68" s="64" t="str">
        <f>CalculationBase!U71</f>
        <v>NT</v>
      </c>
      <c r="X68" s="64" t="str">
        <f>CalculationBase!V71</f>
        <v>NT</v>
      </c>
      <c r="Y68" s="64" t="str">
        <f>CalculationBase!W71</f>
        <v>NT</v>
      </c>
      <c r="Z68" s="65" t="str">
        <f>CalculationBase!Y71</f>
        <v>NT</v>
      </c>
    </row>
    <row r="69" spans="1:26" ht="22.5">
      <c r="A69" s="9">
        <v>8</v>
      </c>
      <c r="B69" s="63" t="str">
        <f>Criteria!A68</f>
        <v>Navigation</v>
      </c>
      <c r="C69" s="66" t="str">
        <f>Criteria!B68</f>
        <v>10.2</v>
      </c>
      <c r="D69" s="66" t="str">
        <f>Criteria!C68</f>
        <v>A</v>
      </c>
      <c r="E69" s="68" t="str">
        <f>Criteria!D68</f>
        <v>On each screen, is the reading sequence by assistive technologies consistent?</v>
      </c>
      <c r="F69" s="64" t="str">
        <f>CalculationBase!D72</f>
        <v>NT</v>
      </c>
      <c r="G69" s="64" t="str">
        <f>CalculationBase!E72</f>
        <v>NT</v>
      </c>
      <c r="H69" s="64" t="str">
        <f>CalculationBase!F72</f>
        <v>NT</v>
      </c>
      <c r="I69" s="64" t="str">
        <f>CalculationBase!G72</f>
        <v>NT</v>
      </c>
      <c r="J69" s="64" t="str">
        <f>CalculationBase!H72</f>
        <v>NT</v>
      </c>
      <c r="K69" s="64" t="str">
        <f>CalculationBase!I72</f>
        <v>NT</v>
      </c>
      <c r="L69" s="64" t="str">
        <f>CalculationBase!J72</f>
        <v>NT</v>
      </c>
      <c r="M69" s="64" t="str">
        <f>CalculationBase!K72</f>
        <v>NT</v>
      </c>
      <c r="N69" s="64" t="str">
        <f>CalculationBase!L72</f>
        <v>NT</v>
      </c>
      <c r="O69" s="64" t="str">
        <f>CalculationBase!M72</f>
        <v>NT</v>
      </c>
      <c r="P69" s="64" t="str">
        <f>CalculationBase!N72</f>
        <v>NT</v>
      </c>
      <c r="Q69" s="64" t="str">
        <f>CalculationBase!O72</f>
        <v>NT</v>
      </c>
      <c r="R69" s="64" t="str">
        <f>CalculationBase!P72</f>
        <v>NT</v>
      </c>
      <c r="S69" s="64" t="str">
        <f>CalculationBase!Q72</f>
        <v>NT</v>
      </c>
      <c r="T69" s="64" t="str">
        <f>CalculationBase!R72</f>
        <v>NT</v>
      </c>
      <c r="U69" s="64" t="str">
        <f>CalculationBase!S72</f>
        <v>NT</v>
      </c>
      <c r="V69" s="64" t="str">
        <f>CalculationBase!T72</f>
        <v>NT</v>
      </c>
      <c r="W69" s="64" t="str">
        <f>CalculationBase!U72</f>
        <v>NT</v>
      </c>
      <c r="X69" s="64" t="str">
        <f>CalculationBase!V72</f>
        <v>NT</v>
      </c>
      <c r="Y69" s="64" t="str">
        <f>CalculationBase!W72</f>
        <v>NT</v>
      </c>
      <c r="Z69" s="65" t="str">
        <f>CalculationBase!Y72</f>
        <v>NT</v>
      </c>
    </row>
    <row r="70" spans="1:26" ht="22.5">
      <c r="A70" s="9">
        <v>8</v>
      </c>
      <c r="B70" s="63" t="str">
        <f>Criteria!A69</f>
        <v>Navigation</v>
      </c>
      <c r="C70" s="66" t="str">
        <f>Criteria!B69</f>
        <v>10.3</v>
      </c>
      <c r="D70" s="66" t="str">
        <f>Criteria!C69</f>
        <v>A</v>
      </c>
      <c r="E70" s="68" t="str">
        <f>Criteria!D69</f>
        <v>On each screen, the navigation must not contain any keyboard traps. Is this rule respected?</v>
      </c>
      <c r="F70" s="64" t="str">
        <f>CalculationBase!D73</f>
        <v>NT</v>
      </c>
      <c r="G70" s="64" t="str">
        <f>CalculationBase!E73</f>
        <v>NT</v>
      </c>
      <c r="H70" s="64" t="str">
        <f>CalculationBase!F73</f>
        <v>NT</v>
      </c>
      <c r="I70" s="64" t="str">
        <f>CalculationBase!G73</f>
        <v>NT</v>
      </c>
      <c r="J70" s="64" t="str">
        <f>CalculationBase!H73</f>
        <v>NT</v>
      </c>
      <c r="K70" s="64" t="str">
        <f>CalculationBase!I73</f>
        <v>NT</v>
      </c>
      <c r="L70" s="64" t="str">
        <f>CalculationBase!J73</f>
        <v>NT</v>
      </c>
      <c r="M70" s="64" t="str">
        <f>CalculationBase!K73</f>
        <v>NT</v>
      </c>
      <c r="N70" s="64" t="str">
        <f>CalculationBase!L73</f>
        <v>NT</v>
      </c>
      <c r="O70" s="64" t="str">
        <f>CalculationBase!M73</f>
        <v>NT</v>
      </c>
      <c r="P70" s="64" t="str">
        <f>CalculationBase!N73</f>
        <v>NT</v>
      </c>
      <c r="Q70" s="64" t="str">
        <f>CalculationBase!O73</f>
        <v>NT</v>
      </c>
      <c r="R70" s="64" t="str">
        <f>CalculationBase!P73</f>
        <v>NT</v>
      </c>
      <c r="S70" s="64" t="str">
        <f>CalculationBase!Q73</f>
        <v>NT</v>
      </c>
      <c r="T70" s="64" t="str">
        <f>CalculationBase!R73</f>
        <v>NT</v>
      </c>
      <c r="U70" s="64" t="str">
        <f>CalculationBase!S73</f>
        <v>NT</v>
      </c>
      <c r="V70" s="64" t="str">
        <f>CalculationBase!T73</f>
        <v>NT</v>
      </c>
      <c r="W70" s="64" t="str">
        <f>CalculationBase!U73</f>
        <v>NT</v>
      </c>
      <c r="X70" s="64" t="str">
        <f>CalculationBase!V73</f>
        <v>NT</v>
      </c>
      <c r="Y70" s="64" t="str">
        <f>CalculationBase!W73</f>
        <v>NT</v>
      </c>
      <c r="Z70" s="65" t="str">
        <f>CalculationBase!Y73</f>
        <v>NT</v>
      </c>
    </row>
    <row r="71" spans="1:26" ht="33.75">
      <c r="A71" s="9">
        <v>9</v>
      </c>
      <c r="B71" s="63" t="str">
        <f>Criteria!A70</f>
        <v>Navigation</v>
      </c>
      <c r="C71" s="66" t="str">
        <f>Criteria!B70</f>
        <v>10.4</v>
      </c>
      <c r="D71" s="66" t="str">
        <f>Criteria!C70</f>
        <v>A</v>
      </c>
      <c r="E71" s="68" t="str">
        <f>Criteria!D70</f>
        <v>On each screen, are keyboard shortcuts using only one key (upper or lower case letter, punctuation, number or symbol) controllable by the user?</v>
      </c>
      <c r="F71" s="64" t="str">
        <f>CalculationBase!D74</f>
        <v>NT</v>
      </c>
      <c r="G71" s="64" t="str">
        <f>CalculationBase!E74</f>
        <v>NT</v>
      </c>
      <c r="H71" s="64" t="str">
        <f>CalculationBase!F74</f>
        <v>NT</v>
      </c>
      <c r="I71" s="64" t="str">
        <f>CalculationBase!G74</f>
        <v>NT</v>
      </c>
      <c r="J71" s="64" t="str">
        <f>CalculationBase!H74</f>
        <v>NT</v>
      </c>
      <c r="K71" s="64" t="str">
        <f>CalculationBase!I74</f>
        <v>NT</v>
      </c>
      <c r="L71" s="64" t="str">
        <f>CalculationBase!J74</f>
        <v>NT</v>
      </c>
      <c r="M71" s="64" t="str">
        <f>CalculationBase!K74</f>
        <v>NT</v>
      </c>
      <c r="N71" s="64" t="str">
        <f>CalculationBase!L74</f>
        <v>NT</v>
      </c>
      <c r="O71" s="64" t="str">
        <f>CalculationBase!M74</f>
        <v>NT</v>
      </c>
      <c r="P71" s="64" t="str">
        <f>CalculationBase!N74</f>
        <v>NT</v>
      </c>
      <c r="Q71" s="64" t="str">
        <f>CalculationBase!O74</f>
        <v>NT</v>
      </c>
      <c r="R71" s="64" t="str">
        <f>CalculationBase!P74</f>
        <v>NT</v>
      </c>
      <c r="S71" s="64" t="str">
        <f>CalculationBase!Q74</f>
        <v>NT</v>
      </c>
      <c r="T71" s="64" t="str">
        <f>CalculationBase!R74</f>
        <v>NT</v>
      </c>
      <c r="U71" s="64" t="str">
        <f>CalculationBase!S74</f>
        <v>NT</v>
      </c>
      <c r="V71" s="64" t="str">
        <f>CalculationBase!T74</f>
        <v>NT</v>
      </c>
      <c r="W71" s="64" t="str">
        <f>CalculationBase!U74</f>
        <v>NT</v>
      </c>
      <c r="X71" s="64" t="str">
        <f>CalculationBase!V74</f>
        <v>NT</v>
      </c>
      <c r="Y71" s="64" t="str">
        <f>CalculationBase!W74</f>
        <v>NT</v>
      </c>
      <c r="Z71" s="65" t="str">
        <f>CalculationBase!Y74</f>
        <v>NT</v>
      </c>
    </row>
    <row r="72" spans="1:26" ht="22.5">
      <c r="A72" s="9">
        <v>9</v>
      </c>
      <c r="B72" s="63" t="str">
        <f>Criteria!A71</f>
        <v>Consultation</v>
      </c>
      <c r="C72" s="66" t="str">
        <f>Criteria!B71</f>
        <v>11.1</v>
      </c>
      <c r="D72" s="66" t="str">
        <f>Criteria!C71</f>
        <v>A</v>
      </c>
      <c r="E72" s="68" t="str">
        <f>Criteria!D71</f>
        <v>For each screen, does the user have control over each time limit modifying content (excluding special cases)?</v>
      </c>
      <c r="F72" s="64" t="str">
        <f>CalculationBase!D75</f>
        <v>NT</v>
      </c>
      <c r="G72" s="64" t="str">
        <f>CalculationBase!E75</f>
        <v>NT</v>
      </c>
      <c r="H72" s="64" t="str">
        <f>CalculationBase!F75</f>
        <v>NT</v>
      </c>
      <c r="I72" s="64" t="str">
        <f>CalculationBase!G75</f>
        <v>NT</v>
      </c>
      <c r="J72" s="64" t="str">
        <f>CalculationBase!H75</f>
        <v>NT</v>
      </c>
      <c r="K72" s="64" t="str">
        <f>CalculationBase!I75</f>
        <v>NT</v>
      </c>
      <c r="L72" s="64" t="str">
        <f>CalculationBase!J75</f>
        <v>NT</v>
      </c>
      <c r="M72" s="64" t="str">
        <f>CalculationBase!K75</f>
        <v>NT</v>
      </c>
      <c r="N72" s="64" t="str">
        <f>CalculationBase!L75</f>
        <v>NT</v>
      </c>
      <c r="O72" s="64" t="str">
        <f>CalculationBase!M75</f>
        <v>NT</v>
      </c>
      <c r="P72" s="64" t="str">
        <f>CalculationBase!N75</f>
        <v>NT</v>
      </c>
      <c r="Q72" s="64" t="str">
        <f>CalculationBase!O75</f>
        <v>NT</v>
      </c>
      <c r="R72" s="64" t="str">
        <f>CalculationBase!P75</f>
        <v>NT</v>
      </c>
      <c r="S72" s="64" t="str">
        <f>CalculationBase!Q75</f>
        <v>NT</v>
      </c>
      <c r="T72" s="64" t="str">
        <f>CalculationBase!R75</f>
        <v>NT</v>
      </c>
      <c r="U72" s="64" t="str">
        <f>CalculationBase!S75</f>
        <v>NT</v>
      </c>
      <c r="V72" s="64" t="str">
        <f>CalculationBase!T75</f>
        <v>NT</v>
      </c>
      <c r="W72" s="64" t="str">
        <f>CalculationBase!U75</f>
        <v>NT</v>
      </c>
      <c r="X72" s="64" t="str">
        <f>CalculationBase!V75</f>
        <v>NT</v>
      </c>
      <c r="Y72" s="64" t="str">
        <f>CalculationBase!W75</f>
        <v>NT</v>
      </c>
      <c r="Z72" s="65" t="str">
        <f>CalculationBase!Y75</f>
        <v>NT</v>
      </c>
    </row>
    <row r="73" spans="1:26" ht="22.5">
      <c r="A73" s="9">
        <v>9</v>
      </c>
      <c r="B73" s="63" t="str">
        <f>Criteria!A72</f>
        <v>Consultation</v>
      </c>
      <c r="C73" s="66" t="str">
        <f>Criteria!B72</f>
        <v>11.2</v>
      </c>
      <c r="D73" s="66" t="str">
        <f>Criteria!C72</f>
        <v>A</v>
      </c>
      <c r="E73" s="68" t="str">
        <f>Criteria!D72</f>
        <v>For each screen, can each process limiting the time of a session be stopped or deleted (excluding special cases)?</v>
      </c>
      <c r="F73" s="64" t="str">
        <f>CalculationBase!D76</f>
        <v>NT</v>
      </c>
      <c r="G73" s="64" t="str">
        <f>CalculationBase!E76</f>
        <v>NT</v>
      </c>
      <c r="H73" s="64" t="str">
        <f>CalculationBase!F76</f>
        <v>NT</v>
      </c>
      <c r="I73" s="64" t="str">
        <f>CalculationBase!G76</f>
        <v>NT</v>
      </c>
      <c r="J73" s="64" t="str">
        <f>CalculationBase!H76</f>
        <v>NT</v>
      </c>
      <c r="K73" s="64" t="str">
        <f>CalculationBase!I76</f>
        <v>NT</v>
      </c>
      <c r="L73" s="64" t="str">
        <f>CalculationBase!J76</f>
        <v>NT</v>
      </c>
      <c r="M73" s="64" t="str">
        <f>CalculationBase!K76</f>
        <v>NT</v>
      </c>
      <c r="N73" s="64" t="str">
        <f>CalculationBase!L76</f>
        <v>NT</v>
      </c>
      <c r="O73" s="64" t="str">
        <f>CalculationBase!M76</f>
        <v>NT</v>
      </c>
      <c r="P73" s="64" t="str">
        <f>CalculationBase!N76</f>
        <v>NT</v>
      </c>
      <c r="Q73" s="64" t="str">
        <f>CalculationBase!O76</f>
        <v>NT</v>
      </c>
      <c r="R73" s="64" t="str">
        <f>CalculationBase!P76</f>
        <v>NT</v>
      </c>
      <c r="S73" s="64" t="str">
        <f>CalculationBase!Q76</f>
        <v>NT</v>
      </c>
      <c r="T73" s="64" t="str">
        <f>CalculationBase!R76</f>
        <v>NT</v>
      </c>
      <c r="U73" s="64" t="str">
        <f>CalculationBase!S76</f>
        <v>NT</v>
      </c>
      <c r="V73" s="64" t="str">
        <f>CalculationBase!T76</f>
        <v>NT</v>
      </c>
      <c r="W73" s="64" t="str">
        <f>CalculationBase!U76</f>
        <v>NT</v>
      </c>
      <c r="X73" s="64" t="str">
        <f>CalculationBase!V76</f>
        <v>NT</v>
      </c>
      <c r="Y73" s="64" t="str">
        <f>CalculationBase!W76</f>
        <v>NT</v>
      </c>
      <c r="Z73" s="65" t="str">
        <f>CalculationBase!Y76</f>
        <v>NT</v>
      </c>
    </row>
    <row r="74" spans="1:26" ht="22.5">
      <c r="A74" s="9">
        <v>9</v>
      </c>
      <c r="B74" s="63" t="str">
        <f>Criteria!A73</f>
        <v>Consultation</v>
      </c>
      <c r="C74" s="66" t="str">
        <f>Criteria!B73</f>
        <v>11.3</v>
      </c>
      <c r="D74" s="66" t="str">
        <f>Criteria!C73</f>
        <v>A</v>
      </c>
      <c r="E74" s="68" t="str">
        <f>Criteria!D73</f>
        <v>On each screen, does each office document available for download have, if necessary, an accessible version (excluding special cases)?</v>
      </c>
      <c r="F74" s="64" t="str">
        <f>CalculationBase!D77</f>
        <v>NT</v>
      </c>
      <c r="G74" s="64" t="str">
        <f>CalculationBase!E77</f>
        <v>NT</v>
      </c>
      <c r="H74" s="64" t="str">
        <f>CalculationBase!F77</f>
        <v>NT</v>
      </c>
      <c r="I74" s="64" t="str">
        <f>CalculationBase!G77</f>
        <v>NT</v>
      </c>
      <c r="J74" s="64" t="str">
        <f>CalculationBase!H77</f>
        <v>NT</v>
      </c>
      <c r="K74" s="64" t="str">
        <f>CalculationBase!I77</f>
        <v>NT</v>
      </c>
      <c r="L74" s="64" t="str">
        <f>CalculationBase!J77</f>
        <v>NT</v>
      </c>
      <c r="M74" s="64" t="str">
        <f>CalculationBase!K77</f>
        <v>NT</v>
      </c>
      <c r="N74" s="64" t="str">
        <f>CalculationBase!L77</f>
        <v>NT</v>
      </c>
      <c r="O74" s="64" t="str">
        <f>CalculationBase!M77</f>
        <v>NT</v>
      </c>
      <c r="P74" s="64" t="str">
        <f>CalculationBase!N77</f>
        <v>NT</v>
      </c>
      <c r="Q74" s="64" t="str">
        <f>CalculationBase!O77</f>
        <v>NT</v>
      </c>
      <c r="R74" s="64" t="str">
        <f>CalculationBase!P77</f>
        <v>NT</v>
      </c>
      <c r="S74" s="64" t="str">
        <f>CalculationBase!Q77</f>
        <v>NT</v>
      </c>
      <c r="T74" s="64" t="str">
        <f>CalculationBase!R77</f>
        <v>NT</v>
      </c>
      <c r="U74" s="64" t="str">
        <f>CalculationBase!S77</f>
        <v>NT</v>
      </c>
      <c r="V74" s="64" t="str">
        <f>CalculationBase!T77</f>
        <v>NT</v>
      </c>
      <c r="W74" s="64" t="str">
        <f>CalculationBase!U77</f>
        <v>NT</v>
      </c>
      <c r="X74" s="64" t="str">
        <f>CalculationBase!V77</f>
        <v>NT</v>
      </c>
      <c r="Y74" s="64" t="str">
        <f>CalculationBase!W77</f>
        <v>NT</v>
      </c>
      <c r="Z74" s="65" t="str">
        <f>CalculationBase!Y77</f>
        <v>NT</v>
      </c>
    </row>
    <row r="75" spans="1:26" ht="22.5">
      <c r="A75" s="9">
        <v>9</v>
      </c>
      <c r="B75" s="63" t="str">
        <f>Criteria!A74</f>
        <v>Consultation</v>
      </c>
      <c r="C75" s="66" t="str">
        <f>Criteria!B74</f>
        <v>11.4</v>
      </c>
      <c r="D75" s="66" t="str">
        <f>Criteria!C74</f>
        <v>A</v>
      </c>
      <c r="E75" s="68" t="str">
        <f>Criteria!D74</f>
        <v>For each office document with an accessible version, does this version offer the same information (excluding special cases)?</v>
      </c>
      <c r="F75" s="64" t="str">
        <f>CalculationBase!D78</f>
        <v>NT</v>
      </c>
      <c r="G75" s="64" t="str">
        <f>CalculationBase!E78</f>
        <v>NT</v>
      </c>
      <c r="H75" s="64" t="str">
        <f>CalculationBase!F78</f>
        <v>NT</v>
      </c>
      <c r="I75" s="64" t="str">
        <f>CalculationBase!G78</f>
        <v>NT</v>
      </c>
      <c r="J75" s="64" t="str">
        <f>CalculationBase!H78</f>
        <v>NT</v>
      </c>
      <c r="K75" s="64" t="str">
        <f>CalculationBase!I78</f>
        <v>NT</v>
      </c>
      <c r="L75" s="64" t="str">
        <f>CalculationBase!J78</f>
        <v>NT</v>
      </c>
      <c r="M75" s="64" t="str">
        <f>CalculationBase!K78</f>
        <v>NT</v>
      </c>
      <c r="N75" s="64" t="str">
        <f>CalculationBase!L78</f>
        <v>NT</v>
      </c>
      <c r="O75" s="64" t="str">
        <f>CalculationBase!M78</f>
        <v>NT</v>
      </c>
      <c r="P75" s="64" t="str">
        <f>CalculationBase!N78</f>
        <v>NT</v>
      </c>
      <c r="Q75" s="64" t="str">
        <f>CalculationBase!O78</f>
        <v>NT</v>
      </c>
      <c r="R75" s="64" t="str">
        <f>CalculationBase!P78</f>
        <v>NT</v>
      </c>
      <c r="S75" s="64" t="str">
        <f>CalculationBase!Q78</f>
        <v>NT</v>
      </c>
      <c r="T75" s="64" t="str">
        <f>CalculationBase!R78</f>
        <v>NT</v>
      </c>
      <c r="U75" s="64" t="str">
        <f>CalculationBase!S78</f>
        <v>NT</v>
      </c>
      <c r="V75" s="64" t="str">
        <f>CalculationBase!T78</f>
        <v>NT</v>
      </c>
      <c r="W75" s="64" t="str">
        <f>CalculationBase!U78</f>
        <v>NT</v>
      </c>
      <c r="X75" s="64" t="str">
        <f>CalculationBase!V78</f>
        <v>NT</v>
      </c>
      <c r="Y75" s="64" t="str">
        <f>CalculationBase!W78</f>
        <v>NT</v>
      </c>
      <c r="Z75" s="65" t="str">
        <f>CalculationBase!Y78</f>
        <v>NT</v>
      </c>
    </row>
    <row r="76" spans="1:26" ht="22.5">
      <c r="A76" s="9">
        <v>9</v>
      </c>
      <c r="B76" s="63" t="str">
        <f>Criteria!A75</f>
        <v>Consultation</v>
      </c>
      <c r="C76" s="66" t="str">
        <f>Criteria!B75</f>
        <v>11.5</v>
      </c>
      <c r="D76" s="66" t="str">
        <f>Criteria!C75</f>
        <v>A</v>
      </c>
      <c r="E76" s="68" t="str">
        <f>Criteria!D75</f>
        <v>On each screen, does each cryptic content (ASCII art, emoticon, cryptic syntax) have an alternative?</v>
      </c>
      <c r="F76" s="64" t="str">
        <f>CalculationBase!D79</f>
        <v>NT</v>
      </c>
      <c r="G76" s="64" t="str">
        <f>CalculationBase!E79</f>
        <v>NT</v>
      </c>
      <c r="H76" s="64" t="str">
        <f>CalculationBase!F79</f>
        <v>NT</v>
      </c>
      <c r="I76" s="64" t="str">
        <f>CalculationBase!G79</f>
        <v>NT</v>
      </c>
      <c r="J76" s="64" t="str">
        <f>CalculationBase!H79</f>
        <v>NT</v>
      </c>
      <c r="K76" s="64" t="str">
        <f>CalculationBase!I79</f>
        <v>NT</v>
      </c>
      <c r="L76" s="64" t="str">
        <f>CalculationBase!J79</f>
        <v>NT</v>
      </c>
      <c r="M76" s="64" t="str">
        <f>CalculationBase!K79</f>
        <v>NT</v>
      </c>
      <c r="N76" s="64" t="str">
        <f>CalculationBase!L79</f>
        <v>NT</v>
      </c>
      <c r="O76" s="64" t="str">
        <f>CalculationBase!M79</f>
        <v>NT</v>
      </c>
      <c r="P76" s="64" t="str">
        <f>CalculationBase!N79</f>
        <v>NT</v>
      </c>
      <c r="Q76" s="64" t="str">
        <f>CalculationBase!O79</f>
        <v>NT</v>
      </c>
      <c r="R76" s="64" t="str">
        <f>CalculationBase!P79</f>
        <v>NT</v>
      </c>
      <c r="S76" s="64" t="str">
        <f>CalculationBase!Q79</f>
        <v>NT</v>
      </c>
      <c r="T76" s="64" t="str">
        <f>CalculationBase!R79</f>
        <v>NT</v>
      </c>
      <c r="U76" s="64" t="str">
        <f>CalculationBase!S79</f>
        <v>NT</v>
      </c>
      <c r="V76" s="64" t="str">
        <f>CalculationBase!T79</f>
        <v>NT</v>
      </c>
      <c r="W76" s="64" t="str">
        <f>CalculationBase!U79</f>
        <v>NT</v>
      </c>
      <c r="X76" s="64" t="str">
        <f>CalculationBase!V79</f>
        <v>NT</v>
      </c>
      <c r="Y76" s="64" t="str">
        <f>CalculationBase!W79</f>
        <v>NT</v>
      </c>
      <c r="Z76" s="65" t="str">
        <f>CalculationBase!Y79</f>
        <v>NT</v>
      </c>
    </row>
    <row r="77" spans="1:26" ht="22.5">
      <c r="A77" s="9">
        <v>10</v>
      </c>
      <c r="B77" s="63" t="str">
        <f>Criteria!A76</f>
        <v>Consultation</v>
      </c>
      <c r="C77" s="66" t="str">
        <f>Criteria!B76</f>
        <v>11.6</v>
      </c>
      <c r="D77" s="66" t="str">
        <f>Criteria!C76</f>
        <v>A</v>
      </c>
      <c r="E77" s="68" t="str">
        <f>Criteria!D76</f>
        <v>On each screen, for each cryptic content (ASCII art, emoticon, cryptic syntax) having an alternative, is this alternative relevant?</v>
      </c>
      <c r="F77" s="64" t="str">
        <f>CalculationBase!D80</f>
        <v>NT</v>
      </c>
      <c r="G77" s="64" t="str">
        <f>CalculationBase!E80</f>
        <v>NT</v>
      </c>
      <c r="H77" s="64" t="str">
        <f>CalculationBase!F80</f>
        <v>NT</v>
      </c>
      <c r="I77" s="64" t="str">
        <f>CalculationBase!G80</f>
        <v>NT</v>
      </c>
      <c r="J77" s="64" t="str">
        <f>CalculationBase!H80</f>
        <v>NT</v>
      </c>
      <c r="K77" s="64" t="str">
        <f>CalculationBase!I80</f>
        <v>NT</v>
      </c>
      <c r="L77" s="64" t="str">
        <f>CalculationBase!J80</f>
        <v>NT</v>
      </c>
      <c r="M77" s="64" t="str">
        <f>CalculationBase!K80</f>
        <v>NT</v>
      </c>
      <c r="N77" s="64" t="str">
        <f>CalculationBase!L80</f>
        <v>NT</v>
      </c>
      <c r="O77" s="64" t="str">
        <f>CalculationBase!M80</f>
        <v>NT</v>
      </c>
      <c r="P77" s="64" t="str">
        <f>CalculationBase!N80</f>
        <v>NT</v>
      </c>
      <c r="Q77" s="64" t="str">
        <f>CalculationBase!O80</f>
        <v>NT</v>
      </c>
      <c r="R77" s="64" t="str">
        <f>CalculationBase!P80</f>
        <v>NT</v>
      </c>
      <c r="S77" s="64" t="str">
        <f>CalculationBase!Q80</f>
        <v>NT</v>
      </c>
      <c r="T77" s="64" t="str">
        <f>CalculationBase!R80</f>
        <v>NT</v>
      </c>
      <c r="U77" s="64" t="str">
        <f>CalculationBase!S80</f>
        <v>NT</v>
      </c>
      <c r="V77" s="64" t="str">
        <f>CalculationBase!T80</f>
        <v>NT</v>
      </c>
      <c r="W77" s="64" t="str">
        <f>CalculationBase!U80</f>
        <v>NT</v>
      </c>
      <c r="X77" s="64" t="str">
        <f>CalculationBase!V80</f>
        <v>NT</v>
      </c>
      <c r="Y77" s="64" t="str">
        <f>CalculationBase!W80</f>
        <v>NT</v>
      </c>
      <c r="Z77" s="65" t="str">
        <f>CalculationBase!Y80</f>
        <v>NT</v>
      </c>
    </row>
    <row r="78" spans="1:26" ht="22.5">
      <c r="A78" s="9">
        <v>10</v>
      </c>
      <c r="B78" s="63" t="str">
        <f>Criteria!A77</f>
        <v>Consultation</v>
      </c>
      <c r="C78" s="66" t="str">
        <f>Criteria!B77</f>
        <v>11.7</v>
      </c>
      <c r="D78" s="66" t="str">
        <f>Criteria!C77</f>
        <v>A</v>
      </c>
      <c r="E78" s="68" t="str">
        <f>Criteria!D77</f>
        <v>On each screen, are sudden change in brightness or blinking effects used correctly?</v>
      </c>
      <c r="F78" s="64" t="str">
        <f>CalculationBase!D81</f>
        <v>NT</v>
      </c>
      <c r="G78" s="64" t="str">
        <f>CalculationBase!E81</f>
        <v>NT</v>
      </c>
      <c r="H78" s="64" t="str">
        <f>CalculationBase!F81</f>
        <v>NT</v>
      </c>
      <c r="I78" s="64" t="str">
        <f>CalculationBase!G81</f>
        <v>NT</v>
      </c>
      <c r="J78" s="64" t="str">
        <f>CalculationBase!H81</f>
        <v>NT</v>
      </c>
      <c r="K78" s="64" t="str">
        <f>CalculationBase!I81</f>
        <v>NT</v>
      </c>
      <c r="L78" s="64" t="str">
        <f>CalculationBase!J81</f>
        <v>NT</v>
      </c>
      <c r="M78" s="64" t="str">
        <f>CalculationBase!K81</f>
        <v>NT</v>
      </c>
      <c r="N78" s="64" t="str">
        <f>CalculationBase!L81</f>
        <v>NT</v>
      </c>
      <c r="O78" s="64" t="str">
        <f>CalculationBase!M81</f>
        <v>NT</v>
      </c>
      <c r="P78" s="64" t="str">
        <f>CalculationBase!N81</f>
        <v>NT</v>
      </c>
      <c r="Q78" s="64" t="str">
        <f>CalculationBase!O81</f>
        <v>NT</v>
      </c>
      <c r="R78" s="64" t="str">
        <f>CalculationBase!P81</f>
        <v>NT</v>
      </c>
      <c r="S78" s="64" t="str">
        <f>CalculationBase!Q81</f>
        <v>NT</v>
      </c>
      <c r="T78" s="64" t="str">
        <f>CalculationBase!R81</f>
        <v>NT</v>
      </c>
      <c r="U78" s="64" t="str">
        <f>CalculationBase!S81</f>
        <v>NT</v>
      </c>
      <c r="V78" s="64" t="str">
        <f>CalculationBase!T81</f>
        <v>NT</v>
      </c>
      <c r="W78" s="64" t="str">
        <f>CalculationBase!U81</f>
        <v>NT</v>
      </c>
      <c r="X78" s="64" t="str">
        <f>CalculationBase!V81</f>
        <v>NT</v>
      </c>
      <c r="Y78" s="64" t="str">
        <f>CalculationBase!W81</f>
        <v>NT</v>
      </c>
      <c r="Z78" s="65" t="str">
        <f>CalculationBase!Y81</f>
        <v>NT</v>
      </c>
    </row>
    <row r="79" spans="1:26" ht="22.5">
      <c r="A79" s="9">
        <v>10</v>
      </c>
      <c r="B79" s="63" t="str">
        <f>Criteria!A78</f>
        <v>Consultation</v>
      </c>
      <c r="C79" s="66" t="str">
        <f>Criteria!B78</f>
        <v>11.8</v>
      </c>
      <c r="D79" s="66" t="str">
        <f>Criteria!C78</f>
        <v>A</v>
      </c>
      <c r="E79" s="68" t="str">
        <f>Criteria!D78</f>
        <v>On each screen, is each moving or blinking content controllable by the user?</v>
      </c>
      <c r="F79" s="64" t="str">
        <f>CalculationBase!D82</f>
        <v>NT</v>
      </c>
      <c r="G79" s="64" t="str">
        <f>CalculationBase!E82</f>
        <v>NT</v>
      </c>
      <c r="H79" s="64" t="str">
        <f>CalculationBase!F82</f>
        <v>NT</v>
      </c>
      <c r="I79" s="64" t="str">
        <f>CalculationBase!G82</f>
        <v>NT</v>
      </c>
      <c r="J79" s="64" t="str">
        <f>CalculationBase!H82</f>
        <v>NT</v>
      </c>
      <c r="K79" s="64" t="str">
        <f>CalculationBase!I82</f>
        <v>NT</v>
      </c>
      <c r="L79" s="64" t="str">
        <f>CalculationBase!J82</f>
        <v>NT</v>
      </c>
      <c r="M79" s="64" t="str">
        <f>CalculationBase!K82</f>
        <v>NT</v>
      </c>
      <c r="N79" s="64" t="str">
        <f>CalculationBase!L82</f>
        <v>NT</v>
      </c>
      <c r="O79" s="64" t="str">
        <f>CalculationBase!M82</f>
        <v>NT</v>
      </c>
      <c r="P79" s="64" t="str">
        <f>CalculationBase!N82</f>
        <v>NT</v>
      </c>
      <c r="Q79" s="64" t="str">
        <f>CalculationBase!O82</f>
        <v>NT</v>
      </c>
      <c r="R79" s="64" t="str">
        <f>CalculationBase!P82</f>
        <v>NT</v>
      </c>
      <c r="S79" s="64" t="str">
        <f>CalculationBase!Q82</f>
        <v>NT</v>
      </c>
      <c r="T79" s="64" t="str">
        <f>CalculationBase!R82</f>
        <v>NT</v>
      </c>
      <c r="U79" s="64" t="str">
        <f>CalculationBase!S82</f>
        <v>NT</v>
      </c>
      <c r="V79" s="64" t="str">
        <f>CalculationBase!T82</f>
        <v>NT</v>
      </c>
      <c r="W79" s="64" t="str">
        <f>CalculationBase!U82</f>
        <v>NT</v>
      </c>
      <c r="X79" s="64" t="str">
        <f>CalculationBase!V82</f>
        <v>NT</v>
      </c>
      <c r="Y79" s="64" t="str">
        <f>CalculationBase!W82</f>
        <v>NT</v>
      </c>
      <c r="Z79" s="65" t="str">
        <f>CalculationBase!Y82</f>
        <v>NT</v>
      </c>
    </row>
    <row r="80" spans="1:26" ht="33.75">
      <c r="A80" s="9">
        <v>10</v>
      </c>
      <c r="B80" s="63" t="str">
        <f>Criteria!A79</f>
        <v>Consultation</v>
      </c>
      <c r="C80" s="66" t="str">
        <f>Criteria!B79</f>
        <v>11.9</v>
      </c>
      <c r="D80" s="66" t="str">
        <f>Criteria!C79</f>
        <v>AA</v>
      </c>
      <c r="E80" s="68" t="str">
        <f>Criteria!D79</f>
        <v>On each screen, is the content offered viewable regardless of screen orientation (portrait or landscape) (excluding special cases)?</v>
      </c>
      <c r="F80" s="64" t="str">
        <f>CalculationBase!D83</f>
        <v>NT</v>
      </c>
      <c r="G80" s="64" t="str">
        <f>CalculationBase!E83</f>
        <v>NT</v>
      </c>
      <c r="H80" s="64" t="str">
        <f>CalculationBase!F83</f>
        <v>NT</v>
      </c>
      <c r="I80" s="64" t="str">
        <f>CalculationBase!G83</f>
        <v>NT</v>
      </c>
      <c r="J80" s="64" t="str">
        <f>CalculationBase!H83</f>
        <v>NT</v>
      </c>
      <c r="K80" s="64" t="str">
        <f>CalculationBase!I83</f>
        <v>NT</v>
      </c>
      <c r="L80" s="64" t="str">
        <f>CalculationBase!J83</f>
        <v>NT</v>
      </c>
      <c r="M80" s="64" t="str">
        <f>CalculationBase!K83</f>
        <v>NT</v>
      </c>
      <c r="N80" s="64" t="str">
        <f>CalculationBase!L83</f>
        <v>NT</v>
      </c>
      <c r="O80" s="64" t="str">
        <f>CalculationBase!M83</f>
        <v>NT</v>
      </c>
      <c r="P80" s="64" t="str">
        <f>CalculationBase!N83</f>
        <v>NT</v>
      </c>
      <c r="Q80" s="64" t="str">
        <f>CalculationBase!O83</f>
        <v>NT</v>
      </c>
      <c r="R80" s="64" t="str">
        <f>CalculationBase!P83</f>
        <v>NT</v>
      </c>
      <c r="S80" s="64" t="str">
        <f>CalculationBase!Q83</f>
        <v>NT</v>
      </c>
      <c r="T80" s="64" t="str">
        <f>CalculationBase!R83</f>
        <v>NT</v>
      </c>
      <c r="U80" s="64" t="str">
        <f>CalculationBase!S83</f>
        <v>NT</v>
      </c>
      <c r="V80" s="64" t="str">
        <f>CalculationBase!T83</f>
        <v>NT</v>
      </c>
      <c r="W80" s="64" t="str">
        <f>CalculationBase!U83</f>
        <v>NT</v>
      </c>
      <c r="X80" s="64" t="str">
        <f>CalculationBase!V83</f>
        <v>NT</v>
      </c>
      <c r="Y80" s="64" t="str">
        <f>CalculationBase!W83</f>
        <v>NT</v>
      </c>
      <c r="Z80" s="65" t="str">
        <f>CalculationBase!Y83</f>
        <v>NT</v>
      </c>
    </row>
    <row r="81" spans="1:26" ht="33.75">
      <c r="A81" s="9">
        <v>10</v>
      </c>
      <c r="B81" s="63" t="str">
        <f>Criteria!A80</f>
        <v>Consultation</v>
      </c>
      <c r="C81" s="66" t="str">
        <f>Criteria!B80</f>
        <v>11.10</v>
      </c>
      <c r="D81" s="66" t="str">
        <f>Criteria!C80</f>
        <v>A</v>
      </c>
      <c r="E81" s="68" t="str">
        <f>Criteria!D80</f>
        <v>On each screen, are the features that can be activated using a complex gesture able to be activated using a simple gesture (excluding special cases)?</v>
      </c>
      <c r="F81" s="64" t="str">
        <f>CalculationBase!D84</f>
        <v>NT</v>
      </c>
      <c r="G81" s="64" t="str">
        <f>CalculationBase!E84</f>
        <v>NT</v>
      </c>
      <c r="H81" s="64" t="str">
        <f>CalculationBase!F84</f>
        <v>NT</v>
      </c>
      <c r="I81" s="64" t="str">
        <f>CalculationBase!G84</f>
        <v>NT</v>
      </c>
      <c r="J81" s="64" t="str">
        <f>CalculationBase!H84</f>
        <v>NT</v>
      </c>
      <c r="K81" s="64" t="str">
        <f>CalculationBase!I84</f>
        <v>NT</v>
      </c>
      <c r="L81" s="64" t="str">
        <f>CalculationBase!J84</f>
        <v>NT</v>
      </c>
      <c r="M81" s="64" t="str">
        <f>CalculationBase!K84</f>
        <v>NT</v>
      </c>
      <c r="N81" s="64" t="str">
        <f>CalculationBase!L84</f>
        <v>NT</v>
      </c>
      <c r="O81" s="64" t="str">
        <f>CalculationBase!M84</f>
        <v>NT</v>
      </c>
      <c r="P81" s="64" t="str">
        <f>CalculationBase!N84</f>
        <v>NT</v>
      </c>
      <c r="Q81" s="64" t="str">
        <f>CalculationBase!O84</f>
        <v>NT</v>
      </c>
      <c r="R81" s="64" t="str">
        <f>CalculationBase!P84</f>
        <v>NT</v>
      </c>
      <c r="S81" s="64" t="str">
        <f>CalculationBase!Q84</f>
        <v>NT</v>
      </c>
      <c r="T81" s="64" t="str">
        <f>CalculationBase!R84</f>
        <v>NT</v>
      </c>
      <c r="U81" s="64" t="str">
        <f>CalculationBase!S84</f>
        <v>NT</v>
      </c>
      <c r="V81" s="64" t="str">
        <f>CalculationBase!T84</f>
        <v>NT</v>
      </c>
      <c r="W81" s="64" t="str">
        <f>CalculationBase!U84</f>
        <v>NT</v>
      </c>
      <c r="X81" s="64" t="str">
        <f>CalculationBase!V84</f>
        <v>NT</v>
      </c>
      <c r="Y81" s="64" t="str">
        <f>CalculationBase!W84</f>
        <v>NT</v>
      </c>
      <c r="Z81" s="65" t="str">
        <f>CalculationBase!Y84</f>
        <v>NT</v>
      </c>
    </row>
    <row r="82" spans="1:26" ht="33.75">
      <c r="A82" s="9">
        <v>10</v>
      </c>
      <c r="B82" s="63" t="str">
        <f>Criteria!A81</f>
        <v>Consultation</v>
      </c>
      <c r="C82" s="66" t="str">
        <f>Criteria!B81</f>
        <v>11.11</v>
      </c>
      <c r="D82" s="66" t="str">
        <f>Criteria!C81</f>
        <v>A</v>
      </c>
      <c r="E82" s="68" t="str">
        <f>Criteria!D81</f>
        <v>On each screen, are the features that can be activated by performing simultaneous actions activated by means of a single action? Is this rule respected (excluding special cases)?</v>
      </c>
      <c r="F82" s="64" t="str">
        <f>CalculationBase!D85</f>
        <v>NT</v>
      </c>
      <c r="G82" s="64" t="str">
        <f>CalculationBase!E85</f>
        <v>NT</v>
      </c>
      <c r="H82" s="64" t="str">
        <f>CalculationBase!F85</f>
        <v>NT</v>
      </c>
      <c r="I82" s="64" t="str">
        <f>CalculationBase!G85</f>
        <v>NT</v>
      </c>
      <c r="J82" s="64" t="str">
        <f>CalculationBase!H85</f>
        <v>NT</v>
      </c>
      <c r="K82" s="64" t="str">
        <f>CalculationBase!I85</f>
        <v>NT</v>
      </c>
      <c r="L82" s="64" t="str">
        <f>CalculationBase!J85</f>
        <v>NT</v>
      </c>
      <c r="M82" s="64" t="str">
        <f>CalculationBase!K85</f>
        <v>NT</v>
      </c>
      <c r="N82" s="64" t="str">
        <f>CalculationBase!L85</f>
        <v>NT</v>
      </c>
      <c r="O82" s="64" t="str">
        <f>CalculationBase!M85</f>
        <v>NT</v>
      </c>
      <c r="P82" s="64" t="str">
        <f>CalculationBase!N85</f>
        <v>NT</v>
      </c>
      <c r="Q82" s="64" t="str">
        <f>CalculationBase!O85</f>
        <v>NT</v>
      </c>
      <c r="R82" s="64" t="str">
        <f>CalculationBase!P85</f>
        <v>NT</v>
      </c>
      <c r="S82" s="64" t="str">
        <f>CalculationBase!Q85</f>
        <v>NT</v>
      </c>
      <c r="T82" s="64" t="str">
        <f>CalculationBase!R85</f>
        <v>NT</v>
      </c>
      <c r="U82" s="64" t="str">
        <f>CalculationBase!S85</f>
        <v>NT</v>
      </c>
      <c r="V82" s="64" t="str">
        <f>CalculationBase!T85</f>
        <v>NT</v>
      </c>
      <c r="W82" s="64" t="str">
        <f>CalculationBase!U85</f>
        <v>NT</v>
      </c>
      <c r="X82" s="64" t="str">
        <f>CalculationBase!V85</f>
        <v>NT</v>
      </c>
      <c r="Y82" s="64" t="str">
        <f>CalculationBase!W85</f>
        <v>NT</v>
      </c>
      <c r="Z82" s="65" t="str">
        <f>CalculationBase!Y85</f>
        <v>NT</v>
      </c>
    </row>
    <row r="83" spans="1:26" ht="22.5">
      <c r="A83" s="9">
        <v>10</v>
      </c>
      <c r="B83" s="63" t="str">
        <f>Criteria!A82</f>
        <v>Consultation</v>
      </c>
      <c r="C83" s="66" t="str">
        <f>Criteria!B82</f>
        <v>11.12</v>
      </c>
      <c r="D83" s="66" t="str">
        <f>Criteria!C82</f>
        <v>A</v>
      </c>
      <c r="E83" s="68" t="str">
        <f>Criteria!D82</f>
        <v>On each screen, can actions triggered by a pointing device on a single point on the screen be cancelled (excluding special cases)?</v>
      </c>
      <c r="F83" s="64" t="str">
        <f>CalculationBase!D86</f>
        <v>NT</v>
      </c>
      <c r="G83" s="64" t="str">
        <f>CalculationBase!E86</f>
        <v>NT</v>
      </c>
      <c r="H83" s="64" t="str">
        <f>CalculationBase!F86</f>
        <v>NT</v>
      </c>
      <c r="I83" s="64" t="str">
        <f>CalculationBase!G86</f>
        <v>NT</v>
      </c>
      <c r="J83" s="64" t="str">
        <f>CalculationBase!H86</f>
        <v>NT</v>
      </c>
      <c r="K83" s="64" t="str">
        <f>CalculationBase!I86</f>
        <v>NT</v>
      </c>
      <c r="L83" s="64" t="str">
        <f>CalculationBase!J86</f>
        <v>NT</v>
      </c>
      <c r="M83" s="64" t="str">
        <f>CalculationBase!K86</f>
        <v>NT</v>
      </c>
      <c r="N83" s="64" t="str">
        <f>CalculationBase!L86</f>
        <v>NT</v>
      </c>
      <c r="O83" s="64" t="str">
        <f>CalculationBase!M86</f>
        <v>NT</v>
      </c>
      <c r="P83" s="64" t="str">
        <f>CalculationBase!N86</f>
        <v>NT</v>
      </c>
      <c r="Q83" s="64" t="str">
        <f>CalculationBase!O86</f>
        <v>NT</v>
      </c>
      <c r="R83" s="64" t="str">
        <f>CalculationBase!P86</f>
        <v>NT</v>
      </c>
      <c r="S83" s="64" t="str">
        <f>CalculationBase!Q86</f>
        <v>NT</v>
      </c>
      <c r="T83" s="64" t="str">
        <f>CalculationBase!R86</f>
        <v>NT</v>
      </c>
      <c r="U83" s="64" t="str">
        <f>CalculationBase!S86</f>
        <v>NT</v>
      </c>
      <c r="V83" s="64" t="str">
        <f>CalculationBase!T86</f>
        <v>NT</v>
      </c>
      <c r="W83" s="64" t="str">
        <f>CalculationBase!U86</f>
        <v>NT</v>
      </c>
      <c r="X83" s="64" t="str">
        <f>CalculationBase!V86</f>
        <v>NT</v>
      </c>
      <c r="Y83" s="64" t="str">
        <f>CalculationBase!W86</f>
        <v>NT</v>
      </c>
      <c r="Z83" s="65" t="str">
        <f>CalculationBase!Y86</f>
        <v>NT</v>
      </c>
    </row>
    <row r="84" spans="1:26" ht="33.75">
      <c r="A84" s="9">
        <v>10</v>
      </c>
      <c r="B84" s="63" t="str">
        <f>Criteria!A83</f>
        <v>Consultation</v>
      </c>
      <c r="C84" s="66" t="str">
        <f>Criteria!B83</f>
        <v>11.13</v>
      </c>
      <c r="D84" s="66" t="str">
        <f>Criteria!C83</f>
        <v>A</v>
      </c>
      <c r="E84" s="68" t="str">
        <f>Criteria!D83</f>
        <v>On each screen, can the features involving movement from or to the device be satisfied in an alternative way (excluding special cases)?</v>
      </c>
      <c r="F84" s="64" t="str">
        <f>CalculationBase!D87</f>
        <v>NT</v>
      </c>
      <c r="G84" s="64" t="str">
        <f>CalculationBase!E87</f>
        <v>NT</v>
      </c>
      <c r="H84" s="64" t="str">
        <f>CalculationBase!F87</f>
        <v>NT</v>
      </c>
      <c r="I84" s="64" t="str">
        <f>CalculationBase!G87</f>
        <v>NT</v>
      </c>
      <c r="J84" s="64" t="str">
        <f>CalculationBase!H87</f>
        <v>NT</v>
      </c>
      <c r="K84" s="64" t="str">
        <f>CalculationBase!I87</f>
        <v>NT</v>
      </c>
      <c r="L84" s="64" t="str">
        <f>CalculationBase!J87</f>
        <v>NT</v>
      </c>
      <c r="M84" s="64" t="str">
        <f>CalculationBase!K87</f>
        <v>NT</v>
      </c>
      <c r="N84" s="64" t="str">
        <f>CalculationBase!L87</f>
        <v>NT</v>
      </c>
      <c r="O84" s="64" t="str">
        <f>CalculationBase!M87</f>
        <v>NT</v>
      </c>
      <c r="P84" s="64" t="str">
        <f>CalculationBase!N87</f>
        <v>NT</v>
      </c>
      <c r="Q84" s="64" t="str">
        <f>CalculationBase!O87</f>
        <v>NT</v>
      </c>
      <c r="R84" s="64" t="str">
        <f>CalculationBase!P87</f>
        <v>NT</v>
      </c>
      <c r="S84" s="64" t="str">
        <f>CalculationBase!Q87</f>
        <v>NT</v>
      </c>
      <c r="T84" s="64" t="str">
        <f>CalculationBase!R87</f>
        <v>NT</v>
      </c>
      <c r="U84" s="64" t="str">
        <f>CalculationBase!S87</f>
        <v>NT</v>
      </c>
      <c r="V84" s="64" t="str">
        <f>CalculationBase!T87</f>
        <v>NT</v>
      </c>
      <c r="W84" s="64" t="str">
        <f>CalculationBase!U87</f>
        <v>NT</v>
      </c>
      <c r="X84" s="64" t="str">
        <f>CalculationBase!V87</f>
        <v>NT</v>
      </c>
      <c r="Y84" s="64" t="str">
        <f>CalculationBase!W87</f>
        <v>NT</v>
      </c>
      <c r="Z84" s="65" t="str">
        <f>CalculationBase!Y87</f>
        <v>NT</v>
      </c>
    </row>
    <row r="85" spans="1:26" ht="33.75">
      <c r="A85" s="9">
        <v>10</v>
      </c>
      <c r="B85" s="63" t="str">
        <f>Criteria!A84</f>
        <v>Consultation</v>
      </c>
      <c r="C85" s="66" t="str">
        <f>Criteria!B84</f>
        <v>11.14</v>
      </c>
      <c r="D85" s="66" t="str">
        <f>Criteria!C84</f>
        <v>AA</v>
      </c>
      <c r="E85" s="68" t="str">
        <f>Criteria!D84</f>
        <v>For each document conversion feature, is the accessibility information available in the source document retained in the destination document (excluding special cases)?</v>
      </c>
      <c r="F85" s="64" t="str">
        <f>CalculationBase!D88</f>
        <v>NT</v>
      </c>
      <c r="G85" s="64" t="str">
        <f>CalculationBase!E88</f>
        <v>NT</v>
      </c>
      <c r="H85" s="64" t="str">
        <f>CalculationBase!F88</f>
        <v>NT</v>
      </c>
      <c r="I85" s="64" t="str">
        <f>CalculationBase!G88</f>
        <v>NT</v>
      </c>
      <c r="J85" s="64" t="str">
        <f>CalculationBase!H88</f>
        <v>NT</v>
      </c>
      <c r="K85" s="64" t="str">
        <f>CalculationBase!I88</f>
        <v>NT</v>
      </c>
      <c r="L85" s="64" t="str">
        <f>CalculationBase!J88</f>
        <v>NT</v>
      </c>
      <c r="M85" s="64" t="str">
        <f>CalculationBase!K88</f>
        <v>NT</v>
      </c>
      <c r="N85" s="64" t="str">
        <f>CalculationBase!L88</f>
        <v>NT</v>
      </c>
      <c r="O85" s="64" t="str">
        <f>CalculationBase!M88</f>
        <v>NT</v>
      </c>
      <c r="P85" s="64" t="str">
        <f>CalculationBase!N88</f>
        <v>NT</v>
      </c>
      <c r="Q85" s="64" t="str">
        <f>CalculationBase!O88</f>
        <v>NT</v>
      </c>
      <c r="R85" s="64" t="str">
        <f>CalculationBase!P88</f>
        <v>NT</v>
      </c>
      <c r="S85" s="64" t="str">
        <f>CalculationBase!Q88</f>
        <v>NT</v>
      </c>
      <c r="T85" s="64" t="str">
        <f>CalculationBase!R88</f>
        <v>NT</v>
      </c>
      <c r="U85" s="64" t="str">
        <f>CalculationBase!S88</f>
        <v>NT</v>
      </c>
      <c r="V85" s="64" t="str">
        <f>CalculationBase!T88</f>
        <v>NT</v>
      </c>
      <c r="W85" s="64" t="str">
        <f>CalculationBase!U88</f>
        <v>NT</v>
      </c>
      <c r="X85" s="64" t="str">
        <f>CalculationBase!V88</f>
        <v>NT</v>
      </c>
      <c r="Y85" s="64" t="str">
        <f>CalculationBase!W88</f>
        <v>NT</v>
      </c>
      <c r="Z85" s="65" t="str">
        <f>CalculationBase!Y88</f>
        <v>NT</v>
      </c>
    </row>
    <row r="86" spans="1:26" ht="33.75">
      <c r="A86" s="9">
        <v>10</v>
      </c>
      <c r="B86" s="63" t="str">
        <f>Criteria!A85</f>
        <v>Consultation</v>
      </c>
      <c r="C86" s="66" t="str">
        <f>Criteria!B85</f>
        <v>11.15</v>
      </c>
      <c r="D86" s="66" t="str">
        <f>Criteria!C85</f>
        <v>A</v>
      </c>
      <c r="E86" s="68" t="str">
        <f>Criteria!D85</f>
        <v>Is an alternative method available for each identification or control functionality of the application that relies on the use of biological characteristics of the user?</v>
      </c>
      <c r="F86" s="64" t="str">
        <f>CalculationBase!D89</f>
        <v>NT</v>
      </c>
      <c r="G86" s="64" t="str">
        <f>CalculationBase!E89</f>
        <v>NT</v>
      </c>
      <c r="H86" s="64" t="str">
        <f>CalculationBase!F89</f>
        <v>NT</v>
      </c>
      <c r="I86" s="64" t="str">
        <f>CalculationBase!G89</f>
        <v>NT</v>
      </c>
      <c r="J86" s="64" t="str">
        <f>CalculationBase!H89</f>
        <v>NT</v>
      </c>
      <c r="K86" s="64" t="str">
        <f>CalculationBase!I89</f>
        <v>NT</v>
      </c>
      <c r="L86" s="64" t="str">
        <f>CalculationBase!J89</f>
        <v>NT</v>
      </c>
      <c r="M86" s="64" t="str">
        <f>CalculationBase!K89</f>
        <v>NT</v>
      </c>
      <c r="N86" s="64" t="str">
        <f>CalculationBase!L89</f>
        <v>NT</v>
      </c>
      <c r="O86" s="64" t="str">
        <f>CalculationBase!M89</f>
        <v>NT</v>
      </c>
      <c r="P86" s="64" t="str">
        <f>CalculationBase!N89</f>
        <v>NT</v>
      </c>
      <c r="Q86" s="64" t="str">
        <f>CalculationBase!O89</f>
        <v>NT</v>
      </c>
      <c r="R86" s="64" t="str">
        <f>CalculationBase!P89</f>
        <v>NT</v>
      </c>
      <c r="S86" s="64" t="str">
        <f>CalculationBase!Q89</f>
        <v>NT</v>
      </c>
      <c r="T86" s="64" t="str">
        <f>CalculationBase!R89</f>
        <v>NT</v>
      </c>
      <c r="U86" s="64" t="str">
        <f>CalculationBase!S89</f>
        <v>NT</v>
      </c>
      <c r="V86" s="64" t="str">
        <f>CalculationBase!T89</f>
        <v>NT</v>
      </c>
      <c r="W86" s="64" t="str">
        <f>CalculationBase!U89</f>
        <v>NT</v>
      </c>
      <c r="X86" s="64" t="str">
        <f>CalculationBase!V89</f>
        <v>NT</v>
      </c>
      <c r="Y86" s="64" t="str">
        <f>CalculationBase!W89</f>
        <v>NT</v>
      </c>
      <c r="Z86" s="65" t="str">
        <f>CalculationBase!Y89</f>
        <v>NT</v>
      </c>
    </row>
    <row r="87" spans="1:26" ht="22.5">
      <c r="A87" s="9">
        <v>10</v>
      </c>
      <c r="B87" s="63" t="str">
        <f>Criteria!A86</f>
        <v>Consultation</v>
      </c>
      <c r="C87" s="66" t="str">
        <f>Criteria!B86</f>
        <v>11.16</v>
      </c>
      <c r="D87" s="66" t="str">
        <f>Criteria!C86</f>
        <v>A</v>
      </c>
      <c r="E87" s="68" t="str">
        <f>Criteria!D86</f>
        <v>For each application that incorporates key repeat functionality, is the repeat adjustable (excluding special cases)?</v>
      </c>
      <c r="F87" s="64" t="str">
        <f>CalculationBase!D90</f>
        <v>NT</v>
      </c>
      <c r="G87" s="64" t="str">
        <f>CalculationBase!E90</f>
        <v>NT</v>
      </c>
      <c r="H87" s="64" t="str">
        <f>CalculationBase!F90</f>
        <v>NT</v>
      </c>
      <c r="I87" s="64" t="str">
        <f>CalculationBase!G90</f>
        <v>NT</v>
      </c>
      <c r="J87" s="64" t="str">
        <f>CalculationBase!H90</f>
        <v>NT</v>
      </c>
      <c r="K87" s="64" t="str">
        <f>CalculationBase!I90</f>
        <v>NT</v>
      </c>
      <c r="L87" s="64" t="str">
        <f>CalculationBase!J90</f>
        <v>NT</v>
      </c>
      <c r="M87" s="64" t="str">
        <f>CalculationBase!K90</f>
        <v>NT</v>
      </c>
      <c r="N87" s="64" t="str">
        <f>CalculationBase!L90</f>
        <v>NT</v>
      </c>
      <c r="O87" s="64" t="str">
        <f>CalculationBase!M90</f>
        <v>NT</v>
      </c>
      <c r="P87" s="64" t="str">
        <f>CalculationBase!N90</f>
        <v>NT</v>
      </c>
      <c r="Q87" s="64" t="str">
        <f>CalculationBase!O90</f>
        <v>NT</v>
      </c>
      <c r="R87" s="64" t="str">
        <f>CalculationBase!P90</f>
        <v>NT</v>
      </c>
      <c r="S87" s="64" t="str">
        <f>CalculationBase!Q90</f>
        <v>NT</v>
      </c>
      <c r="T87" s="64" t="str">
        <f>CalculationBase!R90</f>
        <v>NT</v>
      </c>
      <c r="U87" s="64" t="str">
        <f>CalculationBase!S90</f>
        <v>NT</v>
      </c>
      <c r="V87" s="64" t="str">
        <f>CalculationBase!T90</f>
        <v>NT</v>
      </c>
      <c r="W87" s="64" t="str">
        <f>CalculationBase!U90</f>
        <v>NT</v>
      </c>
      <c r="X87" s="64" t="str">
        <f>CalculationBase!V90</f>
        <v>NT</v>
      </c>
      <c r="Y87" s="64" t="str">
        <f>CalculationBase!W90</f>
        <v>NT</v>
      </c>
      <c r="Z87" s="65" t="str">
        <f>CalculationBase!Y90</f>
        <v>NT</v>
      </c>
    </row>
    <row r="88" spans="1:26" ht="22.5">
      <c r="A88" s="9">
        <v>10</v>
      </c>
      <c r="B88" s="63" t="str">
        <f>Criteria!A87</f>
        <v>Documentation and accessibility features</v>
      </c>
      <c r="C88" s="66" t="str">
        <f>Criteria!B87</f>
        <v>12.1</v>
      </c>
      <c r="D88" s="66" t="str">
        <f>Criteria!C87</f>
        <v>AA</v>
      </c>
      <c r="E88" s="68" t="str">
        <f>Criteria!D87</f>
        <v>Does the application documentation describe the accessibility features of the application and their use?</v>
      </c>
      <c r="F88" s="64" t="str">
        <f>CalculationBase!D91</f>
        <v>NT</v>
      </c>
      <c r="G88" s="64" t="str">
        <f>CalculationBase!E91</f>
        <v>NT</v>
      </c>
      <c r="H88" s="64" t="str">
        <f>CalculationBase!F91</f>
        <v>NT</v>
      </c>
      <c r="I88" s="64" t="str">
        <f>CalculationBase!G91</f>
        <v>NT</v>
      </c>
      <c r="J88" s="64" t="str">
        <f>CalculationBase!H91</f>
        <v>NT</v>
      </c>
      <c r="K88" s="64" t="str">
        <f>CalculationBase!I91</f>
        <v>NT</v>
      </c>
      <c r="L88" s="64" t="str">
        <f>CalculationBase!J91</f>
        <v>NT</v>
      </c>
      <c r="M88" s="64" t="str">
        <f>CalculationBase!K91</f>
        <v>NT</v>
      </c>
      <c r="N88" s="64" t="str">
        <f>CalculationBase!L91</f>
        <v>NT</v>
      </c>
      <c r="O88" s="64" t="str">
        <f>CalculationBase!M91</f>
        <v>NT</v>
      </c>
      <c r="P88" s="64" t="str">
        <f>CalculationBase!N91</f>
        <v>NT</v>
      </c>
      <c r="Q88" s="64" t="str">
        <f>CalculationBase!O91</f>
        <v>NT</v>
      </c>
      <c r="R88" s="64" t="str">
        <f>CalculationBase!P91</f>
        <v>NT</v>
      </c>
      <c r="S88" s="64" t="str">
        <f>CalculationBase!Q91</f>
        <v>NT</v>
      </c>
      <c r="T88" s="64" t="str">
        <f>CalculationBase!R91</f>
        <v>NT</v>
      </c>
      <c r="U88" s="64" t="str">
        <f>CalculationBase!S91</f>
        <v>NT</v>
      </c>
      <c r="V88" s="64" t="str">
        <f>CalculationBase!T91</f>
        <v>NT</v>
      </c>
      <c r="W88" s="64" t="str">
        <f>CalculationBase!U91</f>
        <v>NT</v>
      </c>
      <c r="X88" s="64" t="str">
        <f>CalculationBase!V91</f>
        <v>NT</v>
      </c>
      <c r="Y88" s="64" t="str">
        <f>CalculationBase!W91</f>
        <v>NT</v>
      </c>
      <c r="Z88" s="65" t="str">
        <f>CalculationBase!Y91</f>
        <v>NT</v>
      </c>
    </row>
    <row r="89" spans="1:26" ht="45">
      <c r="A89" s="9">
        <v>10</v>
      </c>
      <c r="B89" s="63" t="str">
        <f>Criteria!A88</f>
        <v>Documentation and accessibility features</v>
      </c>
      <c r="C89" s="66" t="str">
        <f>Criteria!B88</f>
        <v>12.2</v>
      </c>
      <c r="D89" s="66" t="str">
        <f>Criteria!C88</f>
        <v>A</v>
      </c>
      <c r="E89" s="68" t="str">
        <f>Criteria!D88</f>
        <v>For each accessibility feature described in the documentation, the entire path that enables it to be activated meets the accessibility needs of the users who require it. Is this rule respected (excluding special cases)?</v>
      </c>
      <c r="F89" s="64" t="str">
        <f>CalculationBase!D92</f>
        <v>NT</v>
      </c>
      <c r="G89" s="64" t="str">
        <f>CalculationBase!E92</f>
        <v>NT</v>
      </c>
      <c r="H89" s="64" t="str">
        <f>CalculationBase!F92</f>
        <v>NT</v>
      </c>
      <c r="I89" s="64" t="str">
        <f>CalculationBase!G92</f>
        <v>NT</v>
      </c>
      <c r="J89" s="64" t="str">
        <f>CalculationBase!H92</f>
        <v>NT</v>
      </c>
      <c r="K89" s="64" t="str">
        <f>CalculationBase!I92</f>
        <v>NT</v>
      </c>
      <c r="L89" s="64" t="str">
        <f>CalculationBase!J92</f>
        <v>NT</v>
      </c>
      <c r="M89" s="64" t="str">
        <f>CalculationBase!K92</f>
        <v>NT</v>
      </c>
      <c r="N89" s="64" t="str">
        <f>CalculationBase!L92</f>
        <v>NT</v>
      </c>
      <c r="O89" s="64" t="str">
        <f>CalculationBase!M92</f>
        <v>NT</v>
      </c>
      <c r="P89" s="64" t="str">
        <f>CalculationBase!N92</f>
        <v>NT</v>
      </c>
      <c r="Q89" s="64" t="str">
        <f>CalculationBase!O92</f>
        <v>NT</v>
      </c>
      <c r="R89" s="64" t="str">
        <f>CalculationBase!P92</f>
        <v>NT</v>
      </c>
      <c r="S89" s="64" t="str">
        <f>CalculationBase!Q92</f>
        <v>NT</v>
      </c>
      <c r="T89" s="64" t="str">
        <f>CalculationBase!R92</f>
        <v>NT</v>
      </c>
      <c r="U89" s="64" t="str">
        <f>CalculationBase!S92</f>
        <v>NT</v>
      </c>
      <c r="V89" s="64" t="str">
        <f>CalculationBase!T92</f>
        <v>NT</v>
      </c>
      <c r="W89" s="64" t="str">
        <f>CalculationBase!U92</f>
        <v>NT</v>
      </c>
      <c r="X89" s="64" t="str">
        <f>CalculationBase!V92</f>
        <v>NT</v>
      </c>
      <c r="Y89" s="64" t="str">
        <f>CalculationBase!W92</f>
        <v>NT</v>
      </c>
      <c r="Z89" s="65" t="str">
        <f>CalculationBase!Y92</f>
        <v>NT</v>
      </c>
    </row>
    <row r="90" spans="1:26" ht="22.5">
      <c r="A90" s="9">
        <v>10</v>
      </c>
      <c r="B90" s="63" t="str">
        <f>Criteria!A89</f>
        <v>Documentation and accessibility features</v>
      </c>
      <c r="C90" s="66" t="str">
        <f>Criteria!B89</f>
        <v>12.3</v>
      </c>
      <c r="D90" s="66" t="str">
        <f>Criteria!C89</f>
        <v>A</v>
      </c>
      <c r="E90" s="68" t="str">
        <f>Criteria!D89</f>
        <v>The application does not interfere with the accessibility features of the platform. Is this rule respected?</v>
      </c>
      <c r="F90" s="64" t="str">
        <f>CalculationBase!D93</f>
        <v>NT</v>
      </c>
      <c r="G90" s="64" t="str">
        <f>CalculationBase!E93</f>
        <v>NT</v>
      </c>
      <c r="H90" s="64" t="str">
        <f>CalculationBase!F93</f>
        <v>NT</v>
      </c>
      <c r="I90" s="64" t="str">
        <f>CalculationBase!G93</f>
        <v>NT</v>
      </c>
      <c r="J90" s="64" t="str">
        <f>CalculationBase!H93</f>
        <v>NT</v>
      </c>
      <c r="K90" s="64" t="str">
        <f>CalculationBase!I93</f>
        <v>NT</v>
      </c>
      <c r="L90" s="64" t="str">
        <f>CalculationBase!J93</f>
        <v>NT</v>
      </c>
      <c r="M90" s="64" t="str">
        <f>CalculationBase!K93</f>
        <v>NT</v>
      </c>
      <c r="N90" s="64" t="str">
        <f>CalculationBase!L93</f>
        <v>NT</v>
      </c>
      <c r="O90" s="64" t="str">
        <f>CalculationBase!M93</f>
        <v>NT</v>
      </c>
      <c r="P90" s="64" t="str">
        <f>CalculationBase!N93</f>
        <v>NT</v>
      </c>
      <c r="Q90" s="64" t="str">
        <f>CalculationBase!O93</f>
        <v>NT</v>
      </c>
      <c r="R90" s="64" t="str">
        <f>CalculationBase!P93</f>
        <v>NT</v>
      </c>
      <c r="S90" s="64" t="str">
        <f>CalculationBase!Q93</f>
        <v>NT</v>
      </c>
      <c r="T90" s="64" t="str">
        <f>CalculationBase!R93</f>
        <v>NT</v>
      </c>
      <c r="U90" s="64" t="str">
        <f>CalculationBase!S93</f>
        <v>NT</v>
      </c>
      <c r="V90" s="64" t="str">
        <f>CalculationBase!T93</f>
        <v>NT</v>
      </c>
      <c r="W90" s="64" t="str">
        <f>CalculationBase!U93</f>
        <v>NT</v>
      </c>
      <c r="X90" s="64" t="str">
        <f>CalculationBase!V93</f>
        <v>NT</v>
      </c>
      <c r="Y90" s="64" t="str">
        <f>CalculationBase!W93</f>
        <v>NT</v>
      </c>
      <c r="Z90" s="65" t="str">
        <f>CalculationBase!Y93</f>
        <v>NT</v>
      </c>
    </row>
    <row r="91" spans="1:26" ht="22.5">
      <c r="A91" s="9">
        <v>10</v>
      </c>
      <c r="B91" s="63" t="str">
        <f>Criteria!A90</f>
        <v>Documentation and accessibility features</v>
      </c>
      <c r="C91" s="66" t="str">
        <f>Criteria!B90</f>
        <v>12.4</v>
      </c>
      <c r="D91" s="66" t="str">
        <f>Criteria!C90</f>
        <v>A</v>
      </c>
      <c r="E91" s="68" t="str">
        <f>Criteria!D90</f>
        <v>Is the application documentation accessible?</v>
      </c>
      <c r="F91" s="64" t="str">
        <f>CalculationBase!D94</f>
        <v>NT</v>
      </c>
      <c r="G91" s="64" t="str">
        <f>CalculationBase!E94</f>
        <v>NT</v>
      </c>
      <c r="H91" s="64" t="str">
        <f>CalculationBase!F94</f>
        <v>NT</v>
      </c>
      <c r="I91" s="64" t="str">
        <f>CalculationBase!G94</f>
        <v>NT</v>
      </c>
      <c r="J91" s="64" t="str">
        <f>CalculationBase!H94</f>
        <v>NT</v>
      </c>
      <c r="K91" s="64" t="str">
        <f>CalculationBase!I94</f>
        <v>NT</v>
      </c>
      <c r="L91" s="64" t="str">
        <f>CalculationBase!J94</f>
        <v>NT</v>
      </c>
      <c r="M91" s="64" t="str">
        <f>CalculationBase!K94</f>
        <v>NT</v>
      </c>
      <c r="N91" s="64" t="str">
        <f>CalculationBase!L94</f>
        <v>NT</v>
      </c>
      <c r="O91" s="64" t="str">
        <f>CalculationBase!M94</f>
        <v>NT</v>
      </c>
      <c r="P91" s="64" t="str">
        <f>CalculationBase!N94</f>
        <v>NT</v>
      </c>
      <c r="Q91" s="64" t="str">
        <f>CalculationBase!O94</f>
        <v>NT</v>
      </c>
      <c r="R91" s="64" t="str">
        <f>CalculationBase!P94</f>
        <v>NT</v>
      </c>
      <c r="S91" s="64" t="str">
        <f>CalculationBase!Q94</f>
        <v>NT</v>
      </c>
      <c r="T91" s="64" t="str">
        <f>CalculationBase!R94</f>
        <v>NT</v>
      </c>
      <c r="U91" s="64" t="str">
        <f>CalculationBase!S94</f>
        <v>NT</v>
      </c>
      <c r="V91" s="64" t="str">
        <f>CalculationBase!T94</f>
        <v>NT</v>
      </c>
      <c r="W91" s="64" t="str">
        <f>CalculationBase!U94</f>
        <v>NT</v>
      </c>
      <c r="X91" s="64" t="str">
        <f>CalculationBase!V94</f>
        <v>NT</v>
      </c>
      <c r="Y91" s="64" t="str">
        <f>CalculationBase!W94</f>
        <v>NT</v>
      </c>
      <c r="Z91" s="65" t="str">
        <f>CalculationBase!Y94</f>
        <v>NT</v>
      </c>
    </row>
    <row r="92" spans="1:26" ht="22.5">
      <c r="A92" s="9">
        <v>11</v>
      </c>
      <c r="B92" s="63" t="str">
        <f>Criteria!A91</f>
        <v>Editing tools</v>
      </c>
      <c r="C92" s="66" t="str">
        <f>Criteria!B91</f>
        <v>13.1</v>
      </c>
      <c r="D92" s="66" t="str">
        <f>Criteria!C91</f>
        <v>A</v>
      </c>
      <c r="E92" s="68" t="str">
        <f>Criteria!D91</f>
        <v>Can the editing tool be used to define the accessibility information required to create compliant content?</v>
      </c>
      <c r="F92" s="64" t="str">
        <f>CalculationBase!D95</f>
        <v>NT</v>
      </c>
      <c r="G92" s="64" t="str">
        <f>CalculationBase!E95</f>
        <v>NT</v>
      </c>
      <c r="H92" s="64" t="str">
        <f>CalculationBase!F95</f>
        <v>NT</v>
      </c>
      <c r="I92" s="64" t="str">
        <f>CalculationBase!G95</f>
        <v>NT</v>
      </c>
      <c r="J92" s="64" t="str">
        <f>CalculationBase!H95</f>
        <v>NT</v>
      </c>
      <c r="K92" s="64" t="str">
        <f>CalculationBase!I95</f>
        <v>NT</v>
      </c>
      <c r="L92" s="64" t="str">
        <f>CalculationBase!J95</f>
        <v>NT</v>
      </c>
      <c r="M92" s="64" t="str">
        <f>CalculationBase!K95</f>
        <v>NT</v>
      </c>
      <c r="N92" s="64" t="str">
        <f>CalculationBase!L95</f>
        <v>NT</v>
      </c>
      <c r="O92" s="64" t="str">
        <f>CalculationBase!M95</f>
        <v>NT</v>
      </c>
      <c r="P92" s="64" t="str">
        <f>CalculationBase!N95</f>
        <v>NT</v>
      </c>
      <c r="Q92" s="64" t="str">
        <f>CalculationBase!O95</f>
        <v>NT</v>
      </c>
      <c r="R92" s="64" t="str">
        <f>CalculationBase!P95</f>
        <v>NT</v>
      </c>
      <c r="S92" s="64" t="str">
        <f>CalculationBase!Q95</f>
        <v>NT</v>
      </c>
      <c r="T92" s="64" t="str">
        <f>CalculationBase!R95</f>
        <v>NT</v>
      </c>
      <c r="U92" s="64" t="str">
        <f>CalculationBase!S95</f>
        <v>NT</v>
      </c>
      <c r="V92" s="64" t="str">
        <f>CalculationBase!T95</f>
        <v>NT</v>
      </c>
      <c r="W92" s="64" t="str">
        <f>CalculationBase!U95</f>
        <v>NT</v>
      </c>
      <c r="X92" s="64" t="str">
        <f>CalculationBase!V95</f>
        <v>NT</v>
      </c>
      <c r="Y92" s="64" t="str">
        <f>CalculationBase!W95</f>
        <v>NT</v>
      </c>
      <c r="Z92" s="65" t="str">
        <f>CalculationBase!Y95</f>
        <v>NT</v>
      </c>
    </row>
    <row r="93" spans="1:26" ht="22.5">
      <c r="A93" s="9">
        <v>11</v>
      </c>
      <c r="B93" s="63" t="str">
        <f>Criteria!A92</f>
        <v>Editing tools</v>
      </c>
      <c r="C93" s="66" t="str">
        <f>Criteria!B92</f>
        <v>13.2</v>
      </c>
      <c r="D93" s="66" t="str">
        <f>Criteria!C92</f>
        <v>A</v>
      </c>
      <c r="E93" s="68" t="str">
        <f>Criteria!D92</f>
        <v>Does the editing tool provide help with creating accessible content?</v>
      </c>
      <c r="F93" s="64" t="str">
        <f>CalculationBase!D96</f>
        <v>NT</v>
      </c>
      <c r="G93" s="64" t="str">
        <f>CalculationBase!E96</f>
        <v>NT</v>
      </c>
      <c r="H93" s="64" t="str">
        <f>CalculationBase!F96</f>
        <v>NT</v>
      </c>
      <c r="I93" s="64" t="str">
        <f>CalculationBase!G96</f>
        <v>NT</v>
      </c>
      <c r="J93" s="64" t="str">
        <f>CalculationBase!H96</f>
        <v>NT</v>
      </c>
      <c r="K93" s="64" t="str">
        <f>CalculationBase!I96</f>
        <v>NT</v>
      </c>
      <c r="L93" s="64" t="str">
        <f>CalculationBase!J96</f>
        <v>NT</v>
      </c>
      <c r="M93" s="64" t="str">
        <f>CalculationBase!K96</f>
        <v>NT</v>
      </c>
      <c r="N93" s="64" t="str">
        <f>CalculationBase!L96</f>
        <v>NT</v>
      </c>
      <c r="O93" s="64" t="str">
        <f>CalculationBase!M96</f>
        <v>NT</v>
      </c>
      <c r="P93" s="64" t="str">
        <f>CalculationBase!N96</f>
        <v>NT</v>
      </c>
      <c r="Q93" s="64" t="str">
        <f>CalculationBase!O96</f>
        <v>NT</v>
      </c>
      <c r="R93" s="64" t="str">
        <f>CalculationBase!P96</f>
        <v>NT</v>
      </c>
      <c r="S93" s="64" t="str">
        <f>CalculationBase!Q96</f>
        <v>NT</v>
      </c>
      <c r="T93" s="64" t="str">
        <f>CalculationBase!R96</f>
        <v>NT</v>
      </c>
      <c r="U93" s="64" t="str">
        <f>CalculationBase!S96</f>
        <v>NT</v>
      </c>
      <c r="V93" s="64" t="str">
        <f>CalculationBase!T96</f>
        <v>NT</v>
      </c>
      <c r="W93" s="64" t="str">
        <f>CalculationBase!U96</f>
        <v>NT</v>
      </c>
      <c r="X93" s="64" t="str">
        <f>CalculationBase!V96</f>
        <v>NT</v>
      </c>
      <c r="Y93" s="64" t="str">
        <f>CalculationBase!W96</f>
        <v>NT</v>
      </c>
      <c r="Z93" s="65" t="str">
        <f>CalculationBase!Y96</f>
        <v>NT</v>
      </c>
    </row>
    <row r="94" spans="1:26" ht="22.5">
      <c r="A94" s="9">
        <v>11</v>
      </c>
      <c r="B94" s="63" t="str">
        <f>Criteria!A93</f>
        <v>Editing tools</v>
      </c>
      <c r="C94" s="66" t="str">
        <f>Criteria!B93</f>
        <v>13.3</v>
      </c>
      <c r="D94" s="66" t="str">
        <f>Criteria!C93</f>
        <v>A</v>
      </c>
      <c r="E94" s="68" t="str">
        <f>Criteria!D93</f>
        <v>Is the content generated by each content transformation accessible (excluding special cases)?</v>
      </c>
      <c r="F94" s="64" t="str">
        <f>CalculationBase!D97</f>
        <v>NT</v>
      </c>
      <c r="G94" s="64" t="str">
        <f>CalculationBase!E97</f>
        <v>NT</v>
      </c>
      <c r="H94" s="64" t="str">
        <f>CalculationBase!F97</f>
        <v>NT</v>
      </c>
      <c r="I94" s="64" t="str">
        <f>CalculationBase!G97</f>
        <v>NT</v>
      </c>
      <c r="J94" s="64" t="str">
        <f>CalculationBase!H97</f>
        <v>NT</v>
      </c>
      <c r="K94" s="64" t="str">
        <f>CalculationBase!I97</f>
        <v>NT</v>
      </c>
      <c r="L94" s="64" t="str">
        <f>CalculationBase!J97</f>
        <v>NT</v>
      </c>
      <c r="M94" s="64" t="str">
        <f>CalculationBase!K97</f>
        <v>NT</v>
      </c>
      <c r="N94" s="64" t="str">
        <f>CalculationBase!L97</f>
        <v>NT</v>
      </c>
      <c r="O94" s="64" t="str">
        <f>CalculationBase!M97</f>
        <v>NT</v>
      </c>
      <c r="P94" s="64" t="str">
        <f>CalculationBase!N97</f>
        <v>NT</v>
      </c>
      <c r="Q94" s="64" t="str">
        <f>CalculationBase!O97</f>
        <v>NT</v>
      </c>
      <c r="R94" s="64" t="str">
        <f>CalculationBase!P97</f>
        <v>NT</v>
      </c>
      <c r="S94" s="64" t="str">
        <f>CalculationBase!Q97</f>
        <v>NT</v>
      </c>
      <c r="T94" s="64" t="str">
        <f>CalculationBase!R97</f>
        <v>NT</v>
      </c>
      <c r="U94" s="64" t="str">
        <f>CalculationBase!S97</f>
        <v>NT</v>
      </c>
      <c r="V94" s="64" t="str">
        <f>CalculationBase!T97</f>
        <v>NT</v>
      </c>
      <c r="W94" s="64" t="str">
        <f>CalculationBase!U97</f>
        <v>NT</v>
      </c>
      <c r="X94" s="64" t="str">
        <f>CalculationBase!V97</f>
        <v>NT</v>
      </c>
      <c r="Y94" s="64" t="str">
        <f>CalculationBase!W97</f>
        <v>NT</v>
      </c>
      <c r="Z94" s="65" t="str">
        <f>CalculationBase!Y97</f>
        <v>NT</v>
      </c>
    </row>
    <row r="95" spans="1:26" ht="33.75">
      <c r="A95" s="9">
        <v>11</v>
      </c>
      <c r="B95" s="63" t="str">
        <f>Criteria!A94</f>
        <v>Editing tools</v>
      </c>
      <c r="C95" s="66" t="str">
        <f>Criteria!B94</f>
        <v>13.4</v>
      </c>
      <c r="D95" s="66" t="str">
        <f>Criteria!C94</f>
        <v>AA</v>
      </c>
      <c r="E95" s="68" t="str">
        <f>Criteria!D94</f>
        <v>For each accessibility error identified by an automatic or semi-automatic accessibility test, does the editing tool provide suggestions for repair?</v>
      </c>
      <c r="F95" s="64" t="str">
        <f>CalculationBase!D98</f>
        <v>NT</v>
      </c>
      <c r="G95" s="64" t="str">
        <f>CalculationBase!E98</f>
        <v>NT</v>
      </c>
      <c r="H95" s="64" t="str">
        <f>CalculationBase!F98</f>
        <v>NT</v>
      </c>
      <c r="I95" s="64" t="str">
        <f>CalculationBase!G98</f>
        <v>NT</v>
      </c>
      <c r="J95" s="64" t="str">
        <f>CalculationBase!H98</f>
        <v>NT</v>
      </c>
      <c r="K95" s="64" t="str">
        <f>CalculationBase!I98</f>
        <v>NT</v>
      </c>
      <c r="L95" s="64" t="str">
        <f>CalculationBase!J98</f>
        <v>NT</v>
      </c>
      <c r="M95" s="64" t="str">
        <f>CalculationBase!K98</f>
        <v>NT</v>
      </c>
      <c r="N95" s="64" t="str">
        <f>CalculationBase!L98</f>
        <v>NT</v>
      </c>
      <c r="O95" s="64" t="str">
        <f>CalculationBase!M98</f>
        <v>NT</v>
      </c>
      <c r="P95" s="64" t="str">
        <f>CalculationBase!N98</f>
        <v>NT</v>
      </c>
      <c r="Q95" s="64" t="str">
        <f>CalculationBase!O98</f>
        <v>NT</v>
      </c>
      <c r="R95" s="64" t="str">
        <f>CalculationBase!P98</f>
        <v>NT</v>
      </c>
      <c r="S95" s="64" t="str">
        <f>CalculationBase!Q98</f>
        <v>NT</v>
      </c>
      <c r="T95" s="64" t="str">
        <f>CalculationBase!R98</f>
        <v>NT</v>
      </c>
      <c r="U95" s="64" t="str">
        <f>CalculationBase!S98</f>
        <v>NT</v>
      </c>
      <c r="V95" s="64" t="str">
        <f>CalculationBase!T98</f>
        <v>NT</v>
      </c>
      <c r="W95" s="64" t="str">
        <f>CalculationBase!U98</f>
        <v>NT</v>
      </c>
      <c r="X95" s="64" t="str">
        <f>CalculationBase!V98</f>
        <v>NT</v>
      </c>
      <c r="Y95" s="64" t="str">
        <f>CalculationBase!W98</f>
        <v>NT</v>
      </c>
      <c r="Z95" s="65" t="str">
        <f>CalculationBase!Y98</f>
        <v>NT</v>
      </c>
    </row>
    <row r="96" spans="1:26" ht="22.5">
      <c r="A96" s="9">
        <v>11</v>
      </c>
      <c r="B96" s="63" t="str">
        <f>Criteria!A95</f>
        <v>Editing tools</v>
      </c>
      <c r="C96" s="66" t="str">
        <f>Criteria!B95</f>
        <v>13.5</v>
      </c>
      <c r="D96" s="66" t="str">
        <f>Criteria!C95</f>
        <v>A</v>
      </c>
      <c r="E96" s="68" t="str">
        <f>Criteria!D95</f>
        <v>For each set of templates, at least one template meets the requirements of the RAWeb. Is this rule respected?</v>
      </c>
      <c r="F96" s="64" t="str">
        <f>CalculationBase!D99</f>
        <v>NT</v>
      </c>
      <c r="G96" s="64" t="str">
        <f>CalculationBase!E99</f>
        <v>NT</v>
      </c>
      <c r="H96" s="64" t="str">
        <f>CalculationBase!F99</f>
        <v>NT</v>
      </c>
      <c r="I96" s="64" t="str">
        <f>CalculationBase!G99</f>
        <v>NT</v>
      </c>
      <c r="J96" s="64" t="str">
        <f>CalculationBase!H99</f>
        <v>NT</v>
      </c>
      <c r="K96" s="64" t="str">
        <f>CalculationBase!I99</f>
        <v>NT</v>
      </c>
      <c r="L96" s="64" t="str">
        <f>CalculationBase!J99</f>
        <v>NT</v>
      </c>
      <c r="M96" s="64" t="str">
        <f>CalculationBase!K99</f>
        <v>NT</v>
      </c>
      <c r="N96" s="64" t="str">
        <f>CalculationBase!L99</f>
        <v>NT</v>
      </c>
      <c r="O96" s="64" t="str">
        <f>CalculationBase!M99</f>
        <v>NT</v>
      </c>
      <c r="P96" s="64" t="str">
        <f>CalculationBase!N99</f>
        <v>NT</v>
      </c>
      <c r="Q96" s="64" t="str">
        <f>CalculationBase!O99</f>
        <v>NT</v>
      </c>
      <c r="R96" s="64" t="str">
        <f>CalculationBase!P99</f>
        <v>NT</v>
      </c>
      <c r="S96" s="64" t="str">
        <f>CalculationBase!Q99</f>
        <v>NT</v>
      </c>
      <c r="T96" s="64" t="str">
        <f>CalculationBase!R99</f>
        <v>NT</v>
      </c>
      <c r="U96" s="64" t="str">
        <f>CalculationBase!S99</f>
        <v>NT</v>
      </c>
      <c r="V96" s="64" t="str">
        <f>CalculationBase!T99</f>
        <v>NT</v>
      </c>
      <c r="W96" s="64" t="str">
        <f>CalculationBase!U99</f>
        <v>NT</v>
      </c>
      <c r="X96" s="64" t="str">
        <f>CalculationBase!V99</f>
        <v>NT</v>
      </c>
      <c r="Y96" s="64" t="str">
        <f>CalculationBase!W99</f>
        <v>NT</v>
      </c>
      <c r="Z96" s="65" t="str">
        <f>CalculationBase!Y99</f>
        <v>NT</v>
      </c>
    </row>
    <row r="97" spans="1:26" ht="22.5">
      <c r="A97" s="9">
        <v>11</v>
      </c>
      <c r="B97" s="63" t="str">
        <f>Criteria!A96</f>
        <v>Editing tools</v>
      </c>
      <c r="C97" s="66" t="str">
        <f>Criteria!B96</f>
        <v>13.6</v>
      </c>
      <c r="D97" s="66" t="str">
        <f>Criteria!C96</f>
        <v>A</v>
      </c>
      <c r="E97" s="68" t="str">
        <f>Criteria!D96</f>
        <v>Is each template that enables the RAWeb requirements to be met clearly identifiable?</v>
      </c>
      <c r="F97" s="64" t="str">
        <f>CalculationBase!D100</f>
        <v>NT</v>
      </c>
      <c r="G97" s="64" t="str">
        <f>CalculationBase!E100</f>
        <v>NT</v>
      </c>
      <c r="H97" s="64" t="str">
        <f>CalculationBase!F100</f>
        <v>NT</v>
      </c>
      <c r="I97" s="64" t="str">
        <f>CalculationBase!G100</f>
        <v>NT</v>
      </c>
      <c r="J97" s="64" t="str">
        <f>CalculationBase!H100</f>
        <v>NT</v>
      </c>
      <c r="K97" s="64" t="str">
        <f>CalculationBase!I100</f>
        <v>NT</v>
      </c>
      <c r="L97" s="64" t="str">
        <f>CalculationBase!J100</f>
        <v>NT</v>
      </c>
      <c r="M97" s="64" t="str">
        <f>CalculationBase!K100</f>
        <v>NT</v>
      </c>
      <c r="N97" s="64" t="str">
        <f>CalculationBase!L100</f>
        <v>NT</v>
      </c>
      <c r="O97" s="64" t="str">
        <f>CalculationBase!M100</f>
        <v>NT</v>
      </c>
      <c r="P97" s="64" t="str">
        <f>CalculationBase!N100</f>
        <v>NT</v>
      </c>
      <c r="Q97" s="64" t="str">
        <f>CalculationBase!O100</f>
        <v>NT</v>
      </c>
      <c r="R97" s="64" t="str">
        <f>CalculationBase!P100</f>
        <v>NT</v>
      </c>
      <c r="S97" s="64" t="str">
        <f>CalculationBase!Q100</f>
        <v>NT</v>
      </c>
      <c r="T97" s="64" t="str">
        <f>CalculationBase!R100</f>
        <v>NT</v>
      </c>
      <c r="U97" s="64" t="str">
        <f>CalculationBase!S100</f>
        <v>NT</v>
      </c>
      <c r="V97" s="64" t="str">
        <f>CalculationBase!T100</f>
        <v>NT</v>
      </c>
      <c r="W97" s="64" t="str">
        <f>CalculationBase!U100</f>
        <v>NT</v>
      </c>
      <c r="X97" s="64" t="str">
        <f>CalculationBase!V100</f>
        <v>NT</v>
      </c>
      <c r="Y97" s="64" t="str">
        <f>CalculationBase!W100</f>
        <v>NT</v>
      </c>
      <c r="Z97" s="65" t="str">
        <f>CalculationBase!Y100</f>
        <v>NT</v>
      </c>
    </row>
    <row r="98" spans="1:26" ht="33.75">
      <c r="A98" s="9">
        <v>11</v>
      </c>
      <c r="B98" s="63" t="str">
        <f>Criteria!A97</f>
        <v>Support services</v>
      </c>
      <c r="C98" s="66" t="str">
        <f>Criteria!B97</f>
        <v>14.1</v>
      </c>
      <c r="D98" s="66" t="str">
        <f>Criteria!C97</f>
        <v>AA</v>
      </c>
      <c r="E98" s="68" t="str">
        <f>Criteria!D97</f>
        <v>Does each support service provide information relating to the accessibility features of the application described in the documentation?</v>
      </c>
      <c r="F98" s="64" t="str">
        <f>CalculationBase!D101</f>
        <v>NT</v>
      </c>
      <c r="G98" s="64" t="str">
        <f>CalculationBase!E101</f>
        <v>NT</v>
      </c>
      <c r="H98" s="64" t="str">
        <f>CalculationBase!F101</f>
        <v>NT</v>
      </c>
      <c r="I98" s="64" t="str">
        <f>CalculationBase!G101</f>
        <v>NT</v>
      </c>
      <c r="J98" s="64" t="str">
        <f>CalculationBase!H101</f>
        <v>NT</v>
      </c>
      <c r="K98" s="64" t="str">
        <f>CalculationBase!I101</f>
        <v>NT</v>
      </c>
      <c r="L98" s="64" t="str">
        <f>CalculationBase!J101</f>
        <v>NT</v>
      </c>
      <c r="M98" s="64" t="str">
        <f>CalculationBase!K101</f>
        <v>NT</v>
      </c>
      <c r="N98" s="64" t="str">
        <f>CalculationBase!L101</f>
        <v>NT</v>
      </c>
      <c r="O98" s="64" t="str">
        <f>CalculationBase!M101</f>
        <v>NT</v>
      </c>
      <c r="P98" s="64" t="str">
        <f>CalculationBase!N101</f>
        <v>NT</v>
      </c>
      <c r="Q98" s="64" t="str">
        <f>CalculationBase!O101</f>
        <v>NT</v>
      </c>
      <c r="R98" s="64" t="str">
        <f>CalculationBase!P101</f>
        <v>NT</v>
      </c>
      <c r="S98" s="64" t="str">
        <f>CalculationBase!Q101</f>
        <v>NT</v>
      </c>
      <c r="T98" s="64" t="str">
        <f>CalculationBase!R101</f>
        <v>NT</v>
      </c>
      <c r="U98" s="64" t="str">
        <f>CalculationBase!S101</f>
        <v>NT</v>
      </c>
      <c r="V98" s="64" t="str">
        <f>CalculationBase!T101</f>
        <v>NT</v>
      </c>
      <c r="W98" s="64" t="str">
        <f>CalculationBase!U101</f>
        <v>NT</v>
      </c>
      <c r="X98" s="64" t="str">
        <f>CalculationBase!V101</f>
        <v>NT</v>
      </c>
      <c r="Y98" s="64" t="str">
        <f>CalculationBase!W101</f>
        <v>NT</v>
      </c>
      <c r="Z98" s="65" t="str">
        <f>CalculationBase!Y101</f>
        <v>NT</v>
      </c>
    </row>
    <row r="99" spans="1:26" ht="33.75">
      <c r="A99" s="9">
        <v>11</v>
      </c>
      <c r="B99" s="63" t="str">
        <f>Criteria!A98</f>
        <v>Support services</v>
      </c>
      <c r="C99" s="66" t="str">
        <f>Criteria!B98</f>
        <v>14.2</v>
      </c>
      <c r="D99" s="66" t="str">
        <f>Criteria!C98</f>
        <v>A</v>
      </c>
      <c r="E99" s="68" t="str">
        <f>Criteria!D98</f>
        <v>The support service meets the communication needs of people with disabilities directly or through a relay service. Is this rule respected?</v>
      </c>
      <c r="F99" s="64" t="str">
        <f>CalculationBase!D102</f>
        <v>NT</v>
      </c>
      <c r="G99" s="64" t="str">
        <f>CalculationBase!E102</f>
        <v>NT</v>
      </c>
      <c r="H99" s="64" t="str">
        <f>CalculationBase!F102</f>
        <v>NT</v>
      </c>
      <c r="I99" s="64" t="str">
        <f>CalculationBase!G102</f>
        <v>NT</v>
      </c>
      <c r="J99" s="64" t="str">
        <f>CalculationBase!H102</f>
        <v>NT</v>
      </c>
      <c r="K99" s="64" t="str">
        <f>CalculationBase!I102</f>
        <v>NT</v>
      </c>
      <c r="L99" s="64" t="str">
        <f>CalculationBase!J102</f>
        <v>NT</v>
      </c>
      <c r="M99" s="64" t="str">
        <f>CalculationBase!K102</f>
        <v>NT</v>
      </c>
      <c r="N99" s="64" t="str">
        <f>CalculationBase!L102</f>
        <v>NT</v>
      </c>
      <c r="O99" s="64" t="str">
        <f>CalculationBase!M102</f>
        <v>NT</v>
      </c>
      <c r="P99" s="64" t="str">
        <f>CalculationBase!N102</f>
        <v>NT</v>
      </c>
      <c r="Q99" s="64" t="str">
        <f>CalculationBase!O102</f>
        <v>NT</v>
      </c>
      <c r="R99" s="64" t="str">
        <f>CalculationBase!P102</f>
        <v>NT</v>
      </c>
      <c r="S99" s="64" t="str">
        <f>CalculationBase!Q102</f>
        <v>NT</v>
      </c>
      <c r="T99" s="64" t="str">
        <f>CalculationBase!R102</f>
        <v>NT</v>
      </c>
      <c r="U99" s="64" t="str">
        <f>CalculationBase!S102</f>
        <v>NT</v>
      </c>
      <c r="V99" s="64" t="str">
        <f>CalculationBase!T102</f>
        <v>NT</v>
      </c>
      <c r="W99" s="64" t="str">
        <f>CalculationBase!U102</f>
        <v>NT</v>
      </c>
      <c r="X99" s="64" t="str">
        <f>CalculationBase!V102</f>
        <v>NT</v>
      </c>
      <c r="Y99" s="64" t="str">
        <f>CalculationBase!W102</f>
        <v>NT</v>
      </c>
      <c r="Z99" s="65" t="str">
        <f>CalculationBase!Y102</f>
        <v>NT</v>
      </c>
    </row>
    <row r="100" spans="1:26" ht="33.75">
      <c r="A100" s="9">
        <v>11</v>
      </c>
      <c r="B100" s="63" t="str">
        <f>Criteria!A99</f>
        <v>Real-time communication</v>
      </c>
      <c r="C100" s="66" t="str">
        <f>Criteria!B99</f>
        <v>15.1</v>
      </c>
      <c r="D100" s="66" t="str">
        <f>Criteria!C99</f>
        <v>A</v>
      </c>
      <c r="E100" s="68" t="str">
        <f>Criteria!D99</f>
        <v>For each two-way voice communication application, is the application capable of encoding and decoding this communication with a frequency range whose upper limit is at least 7,000 Hz?</v>
      </c>
      <c r="F100" s="64" t="str">
        <f>CalculationBase!D103</f>
        <v>NT</v>
      </c>
      <c r="G100" s="64" t="str">
        <f>CalculationBase!E103</f>
        <v>NT</v>
      </c>
      <c r="H100" s="64" t="str">
        <f>CalculationBase!F103</f>
        <v>NT</v>
      </c>
      <c r="I100" s="64" t="str">
        <f>CalculationBase!G103</f>
        <v>NT</v>
      </c>
      <c r="J100" s="64" t="str">
        <f>CalculationBase!H103</f>
        <v>NT</v>
      </c>
      <c r="K100" s="64" t="str">
        <f>CalculationBase!I103</f>
        <v>NT</v>
      </c>
      <c r="L100" s="64" t="str">
        <f>CalculationBase!J103</f>
        <v>NT</v>
      </c>
      <c r="M100" s="64" t="str">
        <f>CalculationBase!K103</f>
        <v>NT</v>
      </c>
      <c r="N100" s="64" t="str">
        <f>CalculationBase!L103</f>
        <v>NT</v>
      </c>
      <c r="O100" s="64" t="str">
        <f>CalculationBase!M103</f>
        <v>NT</v>
      </c>
      <c r="P100" s="64" t="str">
        <f>CalculationBase!N103</f>
        <v>NT</v>
      </c>
      <c r="Q100" s="64" t="str">
        <f>CalculationBase!O103</f>
        <v>NT</v>
      </c>
      <c r="R100" s="64" t="str">
        <f>CalculationBase!P103</f>
        <v>NT</v>
      </c>
      <c r="S100" s="64" t="str">
        <f>CalculationBase!Q103</f>
        <v>NT</v>
      </c>
      <c r="T100" s="64" t="str">
        <f>CalculationBase!R103</f>
        <v>NT</v>
      </c>
      <c r="U100" s="64" t="str">
        <f>CalculationBase!S103</f>
        <v>NT</v>
      </c>
      <c r="V100" s="64" t="str">
        <f>CalculationBase!T103</f>
        <v>NT</v>
      </c>
      <c r="W100" s="64" t="str">
        <f>CalculationBase!U103</f>
        <v>NT</v>
      </c>
      <c r="X100" s="64" t="str">
        <f>CalculationBase!V103</f>
        <v>NT</v>
      </c>
      <c r="Y100" s="64" t="str">
        <f>CalculationBase!W103</f>
        <v>NT</v>
      </c>
      <c r="Z100" s="65" t="str">
        <f>CalculationBase!Y103</f>
        <v>NT</v>
      </c>
    </row>
    <row r="101" spans="1:26" ht="22.5">
      <c r="A101" s="9">
        <v>11</v>
      </c>
      <c r="B101" s="63" t="str">
        <f>Criteria!A100</f>
        <v>Real-time communication</v>
      </c>
      <c r="C101" s="66" t="str">
        <f>Criteria!B100</f>
        <v>15.2</v>
      </c>
      <c r="D101" s="66" t="str">
        <f>Criteria!C100</f>
        <v>A</v>
      </c>
      <c r="E101" s="68" t="str">
        <f>Criteria!D100</f>
        <v>Does each application that supports two-way voice communication have real-time text communication functionality?</v>
      </c>
      <c r="F101" s="64" t="str">
        <f>CalculationBase!D104</f>
        <v>NT</v>
      </c>
      <c r="G101" s="64" t="str">
        <f>CalculationBase!E104</f>
        <v>NT</v>
      </c>
      <c r="H101" s="64" t="str">
        <f>CalculationBase!F104</f>
        <v>NT</v>
      </c>
      <c r="I101" s="64" t="str">
        <f>CalculationBase!G104</f>
        <v>NT</v>
      </c>
      <c r="J101" s="64" t="str">
        <f>CalculationBase!H104</f>
        <v>NT</v>
      </c>
      <c r="K101" s="64" t="str">
        <f>CalculationBase!I104</f>
        <v>NT</v>
      </c>
      <c r="L101" s="64" t="str">
        <f>CalculationBase!J104</f>
        <v>NT</v>
      </c>
      <c r="M101" s="64" t="str">
        <f>CalculationBase!K104</f>
        <v>NT</v>
      </c>
      <c r="N101" s="64" t="str">
        <f>CalculationBase!L104</f>
        <v>NT</v>
      </c>
      <c r="O101" s="64" t="str">
        <f>CalculationBase!M104</f>
        <v>NT</v>
      </c>
      <c r="P101" s="64" t="str">
        <f>CalculationBase!N104</f>
        <v>NT</v>
      </c>
      <c r="Q101" s="64" t="str">
        <f>CalculationBase!O104</f>
        <v>NT</v>
      </c>
      <c r="R101" s="64" t="str">
        <f>CalculationBase!P104</f>
        <v>NT</v>
      </c>
      <c r="S101" s="64" t="str">
        <f>CalculationBase!Q104</f>
        <v>NT</v>
      </c>
      <c r="T101" s="64" t="str">
        <f>CalculationBase!R104</f>
        <v>NT</v>
      </c>
      <c r="U101" s="64" t="str">
        <f>CalculationBase!S104</f>
        <v>NT</v>
      </c>
      <c r="V101" s="64" t="str">
        <f>CalculationBase!T104</f>
        <v>NT</v>
      </c>
      <c r="W101" s="64" t="str">
        <f>CalculationBase!U104</f>
        <v>NT</v>
      </c>
      <c r="X101" s="64" t="str">
        <f>CalculationBase!V104</f>
        <v>NT</v>
      </c>
      <c r="Y101" s="64" t="str">
        <f>CalculationBase!W104</f>
        <v>NT</v>
      </c>
      <c r="Z101" s="65" t="str">
        <f>CalculationBase!Y104</f>
        <v>NT</v>
      </c>
    </row>
    <row r="102" spans="1:26" ht="22.5">
      <c r="A102" s="9">
        <v>11</v>
      </c>
      <c r="B102" s="63" t="str">
        <f>Criteria!A101</f>
        <v>Real-time communication</v>
      </c>
      <c r="C102" s="66" t="str">
        <f>Criteria!B101</f>
        <v>15.3</v>
      </c>
      <c r="D102" s="66" t="str">
        <f>Criteria!C101</f>
        <v>A</v>
      </c>
      <c r="E102" s="68" t="str">
        <f>Criteria!D101</f>
        <v>For each application that allows two-way voice communication and real-time text, are both modes usable simultaneously?</v>
      </c>
      <c r="F102" s="64" t="str">
        <f>CalculationBase!D105</f>
        <v>NT</v>
      </c>
      <c r="G102" s="64" t="str">
        <f>CalculationBase!E105</f>
        <v>NT</v>
      </c>
      <c r="H102" s="64" t="str">
        <f>CalculationBase!F105</f>
        <v>NT</v>
      </c>
      <c r="I102" s="64" t="str">
        <f>CalculationBase!G105</f>
        <v>NT</v>
      </c>
      <c r="J102" s="64" t="str">
        <f>CalculationBase!H105</f>
        <v>NT</v>
      </c>
      <c r="K102" s="64" t="str">
        <f>CalculationBase!I105</f>
        <v>NT</v>
      </c>
      <c r="L102" s="64" t="str">
        <f>CalculationBase!J105</f>
        <v>NT</v>
      </c>
      <c r="M102" s="64" t="str">
        <f>CalculationBase!K105</f>
        <v>NT</v>
      </c>
      <c r="N102" s="64" t="str">
        <f>CalculationBase!L105</f>
        <v>NT</v>
      </c>
      <c r="O102" s="64" t="str">
        <f>CalculationBase!M105</f>
        <v>NT</v>
      </c>
      <c r="P102" s="64" t="str">
        <f>CalculationBase!N105</f>
        <v>NT</v>
      </c>
      <c r="Q102" s="64" t="str">
        <f>CalculationBase!O105</f>
        <v>NT</v>
      </c>
      <c r="R102" s="64" t="str">
        <f>CalculationBase!P105</f>
        <v>NT</v>
      </c>
      <c r="S102" s="64" t="str">
        <f>CalculationBase!Q105</f>
        <v>NT</v>
      </c>
      <c r="T102" s="64" t="str">
        <f>CalculationBase!R105</f>
        <v>NT</v>
      </c>
      <c r="U102" s="64" t="str">
        <f>CalculationBase!S105</f>
        <v>NT</v>
      </c>
      <c r="V102" s="64" t="str">
        <f>CalculationBase!T105</f>
        <v>NT</v>
      </c>
      <c r="W102" s="64" t="str">
        <f>CalculationBase!U105</f>
        <v>NT</v>
      </c>
      <c r="X102" s="64" t="str">
        <f>CalculationBase!V105</f>
        <v>NT</v>
      </c>
      <c r="Y102" s="64" t="str">
        <f>CalculationBase!W105</f>
        <v>NT</v>
      </c>
      <c r="Z102" s="65" t="str">
        <f>CalculationBase!Y105</f>
        <v>NT</v>
      </c>
    </row>
    <row r="103" spans="1:26" ht="22.5">
      <c r="A103" s="9">
        <v>11</v>
      </c>
      <c r="B103" s="63" t="str">
        <f>Criteria!A102</f>
        <v>Real-time communication</v>
      </c>
      <c r="C103" s="66" t="str">
        <f>Criteria!B102</f>
        <v>15.4</v>
      </c>
      <c r="D103" s="66" t="str">
        <f>Criteria!C102</f>
        <v>A</v>
      </c>
      <c r="E103" s="68" t="str">
        <f>Criteria!D102</f>
        <v>For each real-time text communication functionality, can the messages be identified (excluding special cases)?</v>
      </c>
      <c r="F103" s="64" t="str">
        <f>CalculationBase!D106</f>
        <v>NT</v>
      </c>
      <c r="G103" s="64" t="str">
        <f>CalculationBase!E106</f>
        <v>NT</v>
      </c>
      <c r="H103" s="64" t="str">
        <f>CalculationBase!F106</f>
        <v>NT</v>
      </c>
      <c r="I103" s="64" t="str">
        <f>CalculationBase!G106</f>
        <v>NT</v>
      </c>
      <c r="J103" s="64" t="str">
        <f>CalculationBase!H106</f>
        <v>NT</v>
      </c>
      <c r="K103" s="64" t="str">
        <f>CalculationBase!I106</f>
        <v>NT</v>
      </c>
      <c r="L103" s="64" t="str">
        <f>CalculationBase!J106</f>
        <v>NT</v>
      </c>
      <c r="M103" s="64" t="str">
        <f>CalculationBase!K106</f>
        <v>NT</v>
      </c>
      <c r="N103" s="64" t="str">
        <f>CalculationBase!L106</f>
        <v>NT</v>
      </c>
      <c r="O103" s="64" t="str">
        <f>CalculationBase!M106</f>
        <v>NT</v>
      </c>
      <c r="P103" s="64" t="str">
        <f>CalculationBase!N106</f>
        <v>NT</v>
      </c>
      <c r="Q103" s="64" t="str">
        <f>CalculationBase!O106</f>
        <v>NT</v>
      </c>
      <c r="R103" s="64" t="str">
        <f>CalculationBase!P106</f>
        <v>NT</v>
      </c>
      <c r="S103" s="64" t="str">
        <f>CalculationBase!Q106</f>
        <v>NT</v>
      </c>
      <c r="T103" s="64" t="str">
        <f>CalculationBase!R106</f>
        <v>NT</v>
      </c>
      <c r="U103" s="64" t="str">
        <f>CalculationBase!S106</f>
        <v>NT</v>
      </c>
      <c r="V103" s="64" t="str">
        <f>CalculationBase!T106</f>
        <v>NT</v>
      </c>
      <c r="W103" s="64" t="str">
        <f>CalculationBase!U106</f>
        <v>NT</v>
      </c>
      <c r="X103" s="64" t="str">
        <f>CalculationBase!V106</f>
        <v>NT</v>
      </c>
      <c r="Y103" s="64" t="str">
        <f>CalculationBase!W106</f>
        <v>NT</v>
      </c>
      <c r="Z103" s="65" t="str">
        <f>CalculationBase!Y106</f>
        <v>NT</v>
      </c>
    </row>
    <row r="104" spans="1:26" ht="22.5">
      <c r="A104" s="9">
        <v>11</v>
      </c>
      <c r="B104" s="63" t="str">
        <f>Criteria!A103</f>
        <v>Real-time communication</v>
      </c>
      <c r="C104" s="66" t="str">
        <f>Criteria!B103</f>
        <v>15.5</v>
      </c>
      <c r="D104" s="66" t="str">
        <f>Criteria!C103</f>
        <v>A</v>
      </c>
      <c r="E104" s="68" t="str">
        <f>Criteria!D103</f>
        <v>For each two-way voice communication application, is a visual indicator of oral activity present?</v>
      </c>
      <c r="F104" s="64" t="str">
        <f>CalculationBase!D107</f>
        <v>NT</v>
      </c>
      <c r="G104" s="64" t="str">
        <f>CalculationBase!E107</f>
        <v>NT</v>
      </c>
      <c r="H104" s="64" t="str">
        <f>CalculationBase!F107</f>
        <v>NT</v>
      </c>
      <c r="I104" s="64" t="str">
        <f>CalculationBase!G107</f>
        <v>NT</v>
      </c>
      <c r="J104" s="64" t="str">
        <f>CalculationBase!H107</f>
        <v>NT</v>
      </c>
      <c r="K104" s="64" t="str">
        <f>CalculationBase!I107</f>
        <v>NT</v>
      </c>
      <c r="L104" s="64" t="str">
        <f>CalculationBase!J107</f>
        <v>NT</v>
      </c>
      <c r="M104" s="64" t="str">
        <f>CalculationBase!K107</f>
        <v>NT</v>
      </c>
      <c r="N104" s="64" t="str">
        <f>CalculationBase!L107</f>
        <v>NT</v>
      </c>
      <c r="O104" s="64" t="str">
        <f>CalculationBase!M107</f>
        <v>NT</v>
      </c>
      <c r="P104" s="64" t="str">
        <f>CalculationBase!N107</f>
        <v>NT</v>
      </c>
      <c r="Q104" s="64" t="str">
        <f>CalculationBase!O107</f>
        <v>NT</v>
      </c>
      <c r="R104" s="64" t="str">
        <f>CalculationBase!P107</f>
        <v>NT</v>
      </c>
      <c r="S104" s="64" t="str">
        <f>CalculationBase!Q107</f>
        <v>NT</v>
      </c>
      <c r="T104" s="64" t="str">
        <f>CalculationBase!R107</f>
        <v>NT</v>
      </c>
      <c r="U104" s="64" t="str">
        <f>CalculationBase!S107</f>
        <v>NT</v>
      </c>
      <c r="V104" s="64" t="str">
        <f>CalculationBase!T107</f>
        <v>NT</v>
      </c>
      <c r="W104" s="64" t="str">
        <f>CalculationBase!U107</f>
        <v>NT</v>
      </c>
      <c r="X104" s="64" t="str">
        <f>CalculationBase!V107</f>
        <v>NT</v>
      </c>
      <c r="Y104" s="64" t="str">
        <f>CalculationBase!W107</f>
        <v>NT</v>
      </c>
      <c r="Z104" s="65" t="str">
        <f>CalculationBase!Y107</f>
        <v>NT</v>
      </c>
    </row>
    <row r="105" spans="1:26" ht="33.75">
      <c r="A105" s="9">
        <v>11</v>
      </c>
      <c r="B105" s="63" t="str">
        <f>Criteria!A104</f>
        <v>Real-time communication</v>
      </c>
      <c r="C105" s="66" t="str">
        <f>Criteria!B104</f>
        <v>15.6</v>
      </c>
      <c r="D105" s="66" t="str">
        <f>Criteria!C104</f>
        <v>A</v>
      </c>
      <c r="E105" s="68" t="str">
        <f>Criteria!D104</f>
        <v>Does each real-time text communication application that can interact with other real-time text communication applications comply with the interoperability rules in force?</v>
      </c>
      <c r="F105" s="64" t="str">
        <f>CalculationBase!D108</f>
        <v>NT</v>
      </c>
      <c r="G105" s="64" t="str">
        <f>CalculationBase!E108</f>
        <v>NT</v>
      </c>
      <c r="H105" s="64" t="str">
        <f>CalculationBase!F108</f>
        <v>NT</v>
      </c>
      <c r="I105" s="64" t="str">
        <f>CalculationBase!G108</f>
        <v>NT</v>
      </c>
      <c r="J105" s="64" t="str">
        <f>CalculationBase!H108</f>
        <v>NT</v>
      </c>
      <c r="K105" s="64" t="str">
        <f>CalculationBase!I108</f>
        <v>NT</v>
      </c>
      <c r="L105" s="64" t="str">
        <f>CalculationBase!J108</f>
        <v>NT</v>
      </c>
      <c r="M105" s="64" t="str">
        <f>CalculationBase!K108</f>
        <v>NT</v>
      </c>
      <c r="N105" s="64" t="str">
        <f>CalculationBase!L108</f>
        <v>NT</v>
      </c>
      <c r="O105" s="64" t="str">
        <f>CalculationBase!M108</f>
        <v>NT</v>
      </c>
      <c r="P105" s="64" t="str">
        <f>CalculationBase!N108</f>
        <v>NT</v>
      </c>
      <c r="Q105" s="64" t="str">
        <f>CalculationBase!O108</f>
        <v>NT</v>
      </c>
      <c r="R105" s="64" t="str">
        <f>CalculationBase!P108</f>
        <v>NT</v>
      </c>
      <c r="S105" s="64" t="str">
        <f>CalculationBase!Q108</f>
        <v>NT</v>
      </c>
      <c r="T105" s="64" t="str">
        <f>CalculationBase!R108</f>
        <v>NT</v>
      </c>
      <c r="U105" s="64" t="str">
        <f>CalculationBase!S108</f>
        <v>NT</v>
      </c>
      <c r="V105" s="64" t="str">
        <f>CalculationBase!T108</f>
        <v>NT</v>
      </c>
      <c r="W105" s="64" t="str">
        <f>CalculationBase!U108</f>
        <v>NT</v>
      </c>
      <c r="X105" s="64" t="str">
        <f>CalculationBase!V108</f>
        <v>NT</v>
      </c>
      <c r="Y105" s="64" t="str">
        <f>CalculationBase!W108</f>
        <v>NT</v>
      </c>
      <c r="Z105" s="65" t="str">
        <f>CalculationBase!Y108</f>
        <v>NT</v>
      </c>
    </row>
    <row r="106" spans="1:26" ht="33.75">
      <c r="A106" s="9">
        <v>11</v>
      </c>
      <c r="B106" s="63" t="str">
        <f>Criteria!A105</f>
        <v>Real-time communication</v>
      </c>
      <c r="C106" s="66" t="str">
        <f>Criteria!B105</f>
        <v>15.7</v>
      </c>
      <c r="D106" s="66" t="str">
        <f>Criteria!C105</f>
        <v>AA</v>
      </c>
      <c r="E106" s="68" t="str">
        <f>Criteria!D105</f>
        <v>For each application that supports real-time text (RTT) communication, the transmission delay for each input unit is 500ms or less. Is this rule respected?</v>
      </c>
      <c r="F106" s="64" t="str">
        <f>CalculationBase!D109</f>
        <v>NT</v>
      </c>
      <c r="G106" s="64" t="str">
        <f>CalculationBase!E109</f>
        <v>NT</v>
      </c>
      <c r="H106" s="64" t="str">
        <f>CalculationBase!F109</f>
        <v>NT</v>
      </c>
      <c r="I106" s="64" t="str">
        <f>CalculationBase!G109</f>
        <v>NT</v>
      </c>
      <c r="J106" s="64" t="str">
        <f>CalculationBase!H109</f>
        <v>NT</v>
      </c>
      <c r="K106" s="64" t="str">
        <f>CalculationBase!I109</f>
        <v>NT</v>
      </c>
      <c r="L106" s="64" t="str">
        <f>CalculationBase!J109</f>
        <v>NT</v>
      </c>
      <c r="M106" s="64" t="str">
        <f>CalculationBase!K109</f>
        <v>NT</v>
      </c>
      <c r="N106" s="64" t="str">
        <f>CalculationBase!L109</f>
        <v>NT</v>
      </c>
      <c r="O106" s="64" t="str">
        <f>CalculationBase!M109</f>
        <v>NT</v>
      </c>
      <c r="P106" s="64" t="str">
        <f>CalculationBase!N109</f>
        <v>NT</v>
      </c>
      <c r="Q106" s="64" t="str">
        <f>CalculationBase!O109</f>
        <v>NT</v>
      </c>
      <c r="R106" s="64" t="str">
        <f>CalculationBase!P109</f>
        <v>NT</v>
      </c>
      <c r="S106" s="64" t="str">
        <f>CalculationBase!Q109</f>
        <v>NT</v>
      </c>
      <c r="T106" s="64" t="str">
        <f>CalculationBase!R109</f>
        <v>NT</v>
      </c>
      <c r="U106" s="64" t="str">
        <f>CalculationBase!S109</f>
        <v>NT</v>
      </c>
      <c r="V106" s="64" t="str">
        <f>CalculationBase!T109</f>
        <v>NT</v>
      </c>
      <c r="W106" s="64" t="str">
        <f>CalculationBase!U109</f>
        <v>NT</v>
      </c>
      <c r="X106" s="64" t="str">
        <f>CalculationBase!V109</f>
        <v>NT</v>
      </c>
      <c r="Y106" s="64" t="str">
        <f>CalculationBase!W109</f>
        <v>NT</v>
      </c>
      <c r="Z106" s="65" t="str">
        <f>CalculationBase!Y109</f>
        <v>NT</v>
      </c>
    </row>
    <row r="107" spans="1:26" ht="22.5">
      <c r="A107" s="9">
        <v>12</v>
      </c>
      <c r="B107" s="63" t="str">
        <f>Criteria!A106</f>
        <v>Real-time communication</v>
      </c>
      <c r="C107" s="66" t="str">
        <f>Criteria!B106</f>
        <v>15.8</v>
      </c>
      <c r="D107" s="66" t="str">
        <f>Criteria!C106</f>
        <v>A</v>
      </c>
      <c r="E107" s="68" t="str">
        <f>Criteria!D106</f>
        <v>For each telecommunication application, is the identification of the party initiating a call accessible?</v>
      </c>
      <c r="F107" s="64" t="str">
        <f>CalculationBase!D110</f>
        <v>NT</v>
      </c>
      <c r="G107" s="64" t="str">
        <f>CalculationBase!E110</f>
        <v>NT</v>
      </c>
      <c r="H107" s="64" t="str">
        <f>CalculationBase!F110</f>
        <v>NT</v>
      </c>
      <c r="I107" s="64" t="str">
        <f>CalculationBase!G110</f>
        <v>NT</v>
      </c>
      <c r="J107" s="64" t="str">
        <f>CalculationBase!H110</f>
        <v>NT</v>
      </c>
      <c r="K107" s="64" t="str">
        <f>CalculationBase!I110</f>
        <v>NT</v>
      </c>
      <c r="L107" s="64" t="str">
        <f>CalculationBase!J110</f>
        <v>NT</v>
      </c>
      <c r="M107" s="64" t="str">
        <f>CalculationBase!K110</f>
        <v>NT</v>
      </c>
      <c r="N107" s="64" t="str">
        <f>CalculationBase!L110</f>
        <v>NT</v>
      </c>
      <c r="O107" s="64" t="str">
        <f>CalculationBase!M110</f>
        <v>NT</v>
      </c>
      <c r="P107" s="64" t="str">
        <f>CalculationBase!N110</f>
        <v>NT</v>
      </c>
      <c r="Q107" s="64" t="str">
        <f>CalculationBase!O110</f>
        <v>NT</v>
      </c>
      <c r="R107" s="64" t="str">
        <f>CalculationBase!P110</f>
        <v>NT</v>
      </c>
      <c r="S107" s="64" t="str">
        <f>CalculationBase!Q110</f>
        <v>NT</v>
      </c>
      <c r="T107" s="64" t="str">
        <f>CalculationBase!R110</f>
        <v>NT</v>
      </c>
      <c r="U107" s="64" t="str">
        <f>CalculationBase!S110</f>
        <v>NT</v>
      </c>
      <c r="V107" s="64" t="str">
        <f>CalculationBase!T110</f>
        <v>NT</v>
      </c>
      <c r="W107" s="64" t="str">
        <f>CalculationBase!U110</f>
        <v>NT</v>
      </c>
      <c r="X107" s="64" t="str">
        <f>CalculationBase!V110</f>
        <v>NT</v>
      </c>
      <c r="Y107" s="64" t="str">
        <f>CalculationBase!W110</f>
        <v>NT</v>
      </c>
      <c r="Z107" s="65" t="str">
        <f>CalculationBase!Y110</f>
        <v>NT</v>
      </c>
    </row>
    <row r="108" spans="1:26" ht="33.75">
      <c r="A108" s="9">
        <v>12</v>
      </c>
      <c r="B108" s="63" t="str">
        <f>Criteria!A107</f>
        <v>Real-time communication</v>
      </c>
      <c r="C108" s="66" t="str">
        <f>Criteria!B107</f>
        <v>15.9</v>
      </c>
      <c r="D108" s="66" t="str">
        <f>Criteria!C107</f>
        <v>A</v>
      </c>
      <c r="E108" s="68" t="str">
        <f>Criteria!D107</f>
        <v>For each two-way voice communication application that provides caller identification, is there a way to present this identification for sign language users?</v>
      </c>
      <c r="F108" s="64" t="str">
        <f>CalculationBase!D111</f>
        <v>NT</v>
      </c>
      <c r="G108" s="64" t="str">
        <f>CalculationBase!E111</f>
        <v>NT</v>
      </c>
      <c r="H108" s="64" t="str">
        <f>CalculationBase!F111</f>
        <v>NT</v>
      </c>
      <c r="I108" s="64" t="str">
        <f>CalculationBase!G111</f>
        <v>NT</v>
      </c>
      <c r="J108" s="64" t="str">
        <f>CalculationBase!H111</f>
        <v>NT</v>
      </c>
      <c r="K108" s="64" t="str">
        <f>CalculationBase!I111</f>
        <v>NT</v>
      </c>
      <c r="L108" s="64" t="str">
        <f>CalculationBase!J111</f>
        <v>NT</v>
      </c>
      <c r="M108" s="64" t="str">
        <f>CalculationBase!K111</f>
        <v>NT</v>
      </c>
      <c r="N108" s="64" t="str">
        <f>CalculationBase!L111</f>
        <v>NT</v>
      </c>
      <c r="O108" s="64" t="str">
        <f>CalculationBase!M111</f>
        <v>NT</v>
      </c>
      <c r="P108" s="64" t="str">
        <f>CalculationBase!N111</f>
        <v>NT</v>
      </c>
      <c r="Q108" s="64" t="str">
        <f>CalculationBase!O111</f>
        <v>NT</v>
      </c>
      <c r="R108" s="64" t="str">
        <f>CalculationBase!P111</f>
        <v>NT</v>
      </c>
      <c r="S108" s="64" t="str">
        <f>CalculationBase!Q111</f>
        <v>NT</v>
      </c>
      <c r="T108" s="64" t="str">
        <f>CalculationBase!R111</f>
        <v>NT</v>
      </c>
      <c r="U108" s="64" t="str">
        <f>CalculationBase!S111</f>
        <v>NT</v>
      </c>
      <c r="V108" s="64" t="str">
        <f>CalculationBase!T111</f>
        <v>NT</v>
      </c>
      <c r="W108" s="64" t="str">
        <f>CalculationBase!U111</f>
        <v>NT</v>
      </c>
      <c r="X108" s="64" t="str">
        <f>CalculationBase!V111</f>
        <v>NT</v>
      </c>
      <c r="Y108" s="64" t="str">
        <f>CalculationBase!W111</f>
        <v>NT</v>
      </c>
      <c r="Z108" s="65" t="str">
        <f>CalculationBase!Y111</f>
        <v>NT</v>
      </c>
    </row>
    <row r="109" spans="1:26" ht="33.75">
      <c r="A109" s="9">
        <v>12</v>
      </c>
      <c r="B109" s="63" t="str">
        <f>Criteria!A108</f>
        <v>Real-time communication</v>
      </c>
      <c r="C109" s="66" t="str">
        <f>Criteria!B108</f>
        <v>15.10</v>
      </c>
      <c r="D109" s="66" t="str">
        <f>Criteria!C108</f>
        <v>A</v>
      </c>
      <c r="E109" s="68" t="str">
        <f>Criteria!D108</f>
        <v>For each two-way voice communication application that has voice-based services, are these services usable without the need to listen or speak?</v>
      </c>
      <c r="F109" s="64" t="str">
        <f>CalculationBase!D112</f>
        <v>NT</v>
      </c>
      <c r="G109" s="64" t="str">
        <f>CalculationBase!E112</f>
        <v>NT</v>
      </c>
      <c r="H109" s="64" t="str">
        <f>CalculationBase!F112</f>
        <v>NT</v>
      </c>
      <c r="I109" s="64" t="str">
        <f>CalculationBase!G112</f>
        <v>NT</v>
      </c>
      <c r="J109" s="64" t="str">
        <f>CalculationBase!H112</f>
        <v>NT</v>
      </c>
      <c r="K109" s="64" t="str">
        <f>CalculationBase!I112</f>
        <v>NT</v>
      </c>
      <c r="L109" s="64" t="str">
        <f>CalculationBase!J112</f>
        <v>NT</v>
      </c>
      <c r="M109" s="64" t="str">
        <f>CalculationBase!K112</f>
        <v>NT</v>
      </c>
      <c r="N109" s="64" t="str">
        <f>CalculationBase!L112</f>
        <v>NT</v>
      </c>
      <c r="O109" s="64" t="str">
        <f>CalculationBase!M112</f>
        <v>NT</v>
      </c>
      <c r="P109" s="64" t="str">
        <f>CalculationBase!N112</f>
        <v>NT</v>
      </c>
      <c r="Q109" s="64" t="str">
        <f>CalculationBase!O112</f>
        <v>NT</v>
      </c>
      <c r="R109" s="64" t="str">
        <f>CalculationBase!P112</f>
        <v>NT</v>
      </c>
      <c r="S109" s="64" t="str">
        <f>CalculationBase!Q112</f>
        <v>NT</v>
      </c>
      <c r="T109" s="64" t="str">
        <f>CalculationBase!R112</f>
        <v>NT</v>
      </c>
      <c r="U109" s="64" t="str">
        <f>CalculationBase!S112</f>
        <v>NT</v>
      </c>
      <c r="V109" s="64" t="str">
        <f>CalculationBase!T112</f>
        <v>NT</v>
      </c>
      <c r="W109" s="64" t="str">
        <f>CalculationBase!U112</f>
        <v>NT</v>
      </c>
      <c r="X109" s="64" t="str">
        <f>CalculationBase!V112</f>
        <v>NT</v>
      </c>
      <c r="Y109" s="64" t="str">
        <f>CalculationBase!W112</f>
        <v>NT</v>
      </c>
      <c r="Z109" s="65" t="str">
        <f>CalculationBase!Y112</f>
        <v>NT</v>
      </c>
    </row>
  </sheetData>
  <mergeCells count="1">
    <mergeCell ref="B1:Z1"/>
  </mergeCells>
  <phoneticPr fontId="8" type="noConversion"/>
  <conditionalFormatting sqref="F4:Z109">
    <cfRule type="cellIs" dxfId="187" priority="1" operator="equal">
      <formula>"NC"</formula>
    </cfRule>
    <cfRule type="cellIs" dxfId="186" priority="2" operator="equal">
      <formula>"C"</formula>
    </cfRule>
    <cfRule type="cellIs" dxfId="185" priority="3" operator="equal">
      <formula>"NA"</formula>
    </cfRule>
    <cfRule type="cellIs" dxfId="184" priority="16" operator="equal">
      <formula>"NT"</formula>
    </cfRule>
  </conditionalFormatting>
  <pageMargins left="0.7" right="0.7" top="0.75" bottom="0.75" header="0.3" footer="0.3"/>
  <pageSetup paperSize="9" orientation="portrait"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114"/>
  <sheetViews>
    <sheetView zoomScale="70" zoomScaleNormal="70" zoomScalePageLayoutView="85" workbookViewId="0">
      <selection activeCell="AB32" sqref="AB32"/>
    </sheetView>
  </sheetViews>
  <sheetFormatPr defaultColWidth="8.5703125" defaultRowHeight="15"/>
  <cols>
    <col min="1" max="1" width="23.42578125" style="9" customWidth="1"/>
    <col min="2" max="2" width="14.42578125" style="9" customWidth="1"/>
    <col min="3" max="3" width="12.42578125" style="9" bestFit="1" customWidth="1"/>
    <col min="4" max="4" width="8.42578125" style="9" bestFit="1" customWidth="1"/>
    <col min="5" max="23" width="4.5703125" style="9" bestFit="1" customWidth="1"/>
    <col min="24" max="24" width="12.42578125" style="9" bestFit="1" customWidth="1"/>
    <col min="25" max="25" width="9" style="9" bestFit="1" customWidth="1"/>
    <col min="26" max="26" width="9" style="9" customWidth="1"/>
    <col min="27" max="27" width="6.42578125" style="69" customWidth="1"/>
    <col min="28" max="28" width="17.42578125" style="69" bestFit="1" customWidth="1"/>
    <col min="29" max="29" width="14.5703125" style="69" customWidth="1"/>
    <col min="30" max="30" width="9.5703125" style="69" bestFit="1" customWidth="1"/>
    <col min="31" max="31" width="6.42578125" style="69" bestFit="1" customWidth="1"/>
    <col min="32" max="32" width="10.85546875" style="9" bestFit="1" customWidth="1"/>
    <col min="33" max="33" width="6.42578125" style="9" bestFit="1" customWidth="1"/>
    <col min="34" max="34" width="29.85546875" style="9" customWidth="1"/>
    <col min="35" max="35" width="6.42578125" style="9" bestFit="1" customWidth="1"/>
    <col min="36" max="36" width="9.140625" style="9" bestFit="1" customWidth="1"/>
    <col min="37" max="37" width="6.42578125" style="69" bestFit="1" customWidth="1"/>
    <col min="38" max="38" width="11.42578125" style="9" customWidth="1"/>
    <col min="39" max="39" width="6.42578125" style="9" bestFit="1" customWidth="1"/>
    <col min="40" max="40" width="9" style="9" bestFit="1" customWidth="1"/>
    <col min="41" max="41" width="6.42578125" style="9" bestFit="1" customWidth="1"/>
    <col min="42" max="42" width="9" style="9" bestFit="1" customWidth="1"/>
    <col min="43" max="43" width="6.42578125" style="9" bestFit="1" customWidth="1"/>
    <col min="44" max="44" width="9" style="9" bestFit="1" customWidth="1"/>
    <col min="45" max="45" width="6.42578125" style="9" bestFit="1" customWidth="1"/>
    <col min="46" max="46" width="9" style="9" bestFit="1" customWidth="1"/>
    <col min="47" max="47" width="6.42578125" style="9" bestFit="1" customWidth="1"/>
    <col min="48" max="48" width="9" style="9" bestFit="1" customWidth="1"/>
    <col min="49" max="49" width="12.5703125" style="9" bestFit="1" customWidth="1"/>
    <col min="50" max="58" width="8.5703125" style="9"/>
    <col min="59" max="59" width="18.5703125" style="9" bestFit="1" customWidth="1"/>
    <col min="60" max="60" width="9.5703125" style="9" customWidth="1"/>
    <col min="61" max="61" width="10.5703125" style="9" customWidth="1"/>
    <col min="62" max="62" width="8.5703125" style="9"/>
    <col min="63" max="63" width="10.5703125" style="9" customWidth="1"/>
    <col min="64" max="16384" width="8.5703125" style="9"/>
  </cols>
  <sheetData>
    <row r="1" spans="1:34" ht="30">
      <c r="B1" s="4" t="s">
        <v>278</v>
      </c>
      <c r="C1" s="9" t="s">
        <v>3</v>
      </c>
      <c r="D1" s="9">
        <f>COUNTIF(D$7:D$113,$C1)</f>
        <v>0</v>
      </c>
      <c r="E1" s="9">
        <f t="shared" ref="E1:W3" si="0">COUNTIF(E$7:E$113,$C1)</f>
        <v>0</v>
      </c>
      <c r="F1" s="9">
        <f t="shared" si="0"/>
        <v>0</v>
      </c>
      <c r="G1" s="9">
        <f t="shared" si="0"/>
        <v>0</v>
      </c>
      <c r="H1" s="9">
        <f t="shared" si="0"/>
        <v>0</v>
      </c>
      <c r="I1" s="9">
        <f t="shared" si="0"/>
        <v>0</v>
      </c>
      <c r="J1" s="9">
        <f t="shared" si="0"/>
        <v>0</v>
      </c>
      <c r="K1" s="9">
        <f t="shared" si="0"/>
        <v>0</v>
      </c>
      <c r="L1" s="9">
        <f t="shared" si="0"/>
        <v>0</v>
      </c>
      <c r="M1" s="9">
        <f t="shared" si="0"/>
        <v>0</v>
      </c>
      <c r="N1" s="9">
        <f t="shared" si="0"/>
        <v>0</v>
      </c>
      <c r="O1" s="9">
        <f t="shared" si="0"/>
        <v>0</v>
      </c>
      <c r="P1" s="9">
        <f t="shared" si="0"/>
        <v>0</v>
      </c>
      <c r="Q1" s="9">
        <f t="shared" si="0"/>
        <v>0</v>
      </c>
      <c r="R1" s="9">
        <f t="shared" si="0"/>
        <v>0</v>
      </c>
      <c r="S1" s="9">
        <f t="shared" si="0"/>
        <v>0</v>
      </c>
      <c r="T1" s="9">
        <f t="shared" si="0"/>
        <v>0</v>
      </c>
      <c r="U1" s="9">
        <f t="shared" si="0"/>
        <v>0</v>
      </c>
      <c r="V1" s="9">
        <f t="shared" si="0"/>
        <v>0</v>
      </c>
      <c r="W1" s="9">
        <f t="shared" si="0"/>
        <v>0</v>
      </c>
    </row>
    <row r="2" spans="1:34">
      <c r="C2" s="9" t="s">
        <v>4</v>
      </c>
      <c r="D2" s="9">
        <f>COUNTIF(D$7:D$113,$C2)</f>
        <v>0</v>
      </c>
      <c r="E2" s="9">
        <f t="shared" si="0"/>
        <v>0</v>
      </c>
      <c r="F2" s="9">
        <f t="shared" si="0"/>
        <v>0</v>
      </c>
      <c r="G2" s="9">
        <f t="shared" si="0"/>
        <v>0</v>
      </c>
      <c r="H2" s="9">
        <f t="shared" si="0"/>
        <v>0</v>
      </c>
      <c r="I2" s="9">
        <f t="shared" si="0"/>
        <v>0</v>
      </c>
      <c r="J2" s="9">
        <f t="shared" si="0"/>
        <v>0</v>
      </c>
      <c r="K2" s="9">
        <f t="shared" si="0"/>
        <v>0</v>
      </c>
      <c r="L2" s="9">
        <f t="shared" si="0"/>
        <v>0</v>
      </c>
      <c r="M2" s="9">
        <f t="shared" si="0"/>
        <v>0</v>
      </c>
      <c r="N2" s="9">
        <f t="shared" si="0"/>
        <v>0</v>
      </c>
      <c r="O2" s="9">
        <f t="shared" si="0"/>
        <v>0</v>
      </c>
      <c r="P2" s="9">
        <f t="shared" si="0"/>
        <v>0</v>
      </c>
      <c r="Q2" s="9">
        <f t="shared" si="0"/>
        <v>0</v>
      </c>
      <c r="R2" s="9">
        <f t="shared" si="0"/>
        <v>0</v>
      </c>
      <c r="S2" s="9">
        <f t="shared" si="0"/>
        <v>0</v>
      </c>
      <c r="T2" s="9">
        <f t="shared" si="0"/>
        <v>0</v>
      </c>
      <c r="U2" s="9">
        <f t="shared" si="0"/>
        <v>0</v>
      </c>
      <c r="V2" s="9">
        <f t="shared" si="0"/>
        <v>0</v>
      </c>
      <c r="W2" s="9">
        <f t="shared" si="0"/>
        <v>0</v>
      </c>
    </row>
    <row r="3" spans="1:34">
      <c r="C3" s="9" t="s">
        <v>5</v>
      </c>
      <c r="D3" s="9">
        <f>COUNTIF(D$7:D$113,$C3)</f>
        <v>0</v>
      </c>
      <c r="E3" s="9">
        <f t="shared" si="0"/>
        <v>0</v>
      </c>
      <c r="F3" s="9">
        <f t="shared" si="0"/>
        <v>0</v>
      </c>
      <c r="G3" s="9">
        <f t="shared" si="0"/>
        <v>0</v>
      </c>
      <c r="H3" s="9">
        <f t="shared" si="0"/>
        <v>0</v>
      </c>
      <c r="I3" s="9">
        <f t="shared" si="0"/>
        <v>0</v>
      </c>
      <c r="J3" s="9">
        <f t="shared" si="0"/>
        <v>0</v>
      </c>
      <c r="K3" s="9">
        <f t="shared" si="0"/>
        <v>0</v>
      </c>
      <c r="L3" s="9">
        <f t="shared" si="0"/>
        <v>0</v>
      </c>
      <c r="M3" s="9">
        <f t="shared" si="0"/>
        <v>0</v>
      </c>
      <c r="N3" s="9">
        <f t="shared" si="0"/>
        <v>0</v>
      </c>
      <c r="O3" s="9">
        <f t="shared" si="0"/>
        <v>0</v>
      </c>
      <c r="P3" s="9">
        <f t="shared" si="0"/>
        <v>0</v>
      </c>
      <c r="Q3" s="9">
        <f t="shared" si="0"/>
        <v>0</v>
      </c>
      <c r="R3" s="9">
        <f t="shared" si="0"/>
        <v>0</v>
      </c>
      <c r="S3" s="9">
        <f t="shared" si="0"/>
        <v>0</v>
      </c>
      <c r="T3" s="9">
        <f t="shared" si="0"/>
        <v>0</v>
      </c>
      <c r="U3" s="9">
        <f t="shared" si="0"/>
        <v>0</v>
      </c>
      <c r="V3" s="9">
        <f t="shared" si="0"/>
        <v>0</v>
      </c>
      <c r="W3" s="9">
        <f t="shared" si="0"/>
        <v>0</v>
      </c>
    </row>
    <row r="4" spans="1:34" ht="30">
      <c r="C4" s="114" t="s">
        <v>280</v>
      </c>
      <c r="D4" s="3" t="str">
        <f>IF(D5&gt;0,D1/D5,"-")</f>
        <v>-</v>
      </c>
      <c r="E4" s="3" t="str">
        <f t="shared" ref="E4:W4" si="1">IF(E5&gt;0,E1/E5,"-")</f>
        <v>-</v>
      </c>
      <c r="F4" s="3" t="str">
        <f t="shared" si="1"/>
        <v>-</v>
      </c>
      <c r="G4" s="3" t="str">
        <f t="shared" si="1"/>
        <v>-</v>
      </c>
      <c r="H4" s="3" t="str">
        <f t="shared" si="1"/>
        <v>-</v>
      </c>
      <c r="I4" s="3" t="str">
        <f t="shared" si="1"/>
        <v>-</v>
      </c>
      <c r="J4" s="3" t="str">
        <f t="shared" si="1"/>
        <v>-</v>
      </c>
      <c r="K4" s="3" t="str">
        <f t="shared" si="1"/>
        <v>-</v>
      </c>
      <c r="L4" s="3" t="str">
        <f t="shared" si="1"/>
        <v>-</v>
      </c>
      <c r="M4" s="3" t="str">
        <f t="shared" si="1"/>
        <v>-</v>
      </c>
      <c r="N4" s="3" t="str">
        <f t="shared" si="1"/>
        <v>-</v>
      </c>
      <c r="O4" s="3" t="str">
        <f t="shared" si="1"/>
        <v>-</v>
      </c>
      <c r="P4" s="3" t="str">
        <f t="shared" si="1"/>
        <v>-</v>
      </c>
      <c r="Q4" s="3" t="str">
        <f t="shared" si="1"/>
        <v>-</v>
      </c>
      <c r="R4" s="3" t="str">
        <f t="shared" si="1"/>
        <v>-</v>
      </c>
      <c r="S4" s="3" t="str">
        <f t="shared" si="1"/>
        <v>-</v>
      </c>
      <c r="T4" s="3" t="str">
        <f t="shared" si="1"/>
        <v>-</v>
      </c>
      <c r="U4" s="3" t="str">
        <f t="shared" si="1"/>
        <v>-</v>
      </c>
      <c r="V4" s="3" t="str">
        <f t="shared" si="1"/>
        <v>-</v>
      </c>
      <c r="W4" s="3" t="str">
        <f t="shared" si="1"/>
        <v>-</v>
      </c>
    </row>
    <row r="5" spans="1:34" ht="45">
      <c r="C5" s="114" t="s">
        <v>279</v>
      </c>
      <c r="D5" s="9">
        <f t="shared" ref="D5:W5" si="2">D1+D2</f>
        <v>0</v>
      </c>
      <c r="E5" s="9">
        <f t="shared" si="2"/>
        <v>0</v>
      </c>
      <c r="F5" s="9">
        <f t="shared" si="2"/>
        <v>0</v>
      </c>
      <c r="G5" s="9">
        <f t="shared" si="2"/>
        <v>0</v>
      </c>
      <c r="H5" s="9">
        <f t="shared" si="2"/>
        <v>0</v>
      </c>
      <c r="I5" s="9">
        <f t="shared" si="2"/>
        <v>0</v>
      </c>
      <c r="J5" s="9">
        <f t="shared" si="2"/>
        <v>0</v>
      </c>
      <c r="K5" s="9">
        <f t="shared" si="2"/>
        <v>0</v>
      </c>
      <c r="L5" s="9">
        <f t="shared" si="2"/>
        <v>0</v>
      </c>
      <c r="M5" s="9">
        <f t="shared" si="2"/>
        <v>0</v>
      </c>
      <c r="N5" s="9">
        <f t="shared" si="2"/>
        <v>0</v>
      </c>
      <c r="O5" s="9">
        <f t="shared" si="2"/>
        <v>0</v>
      </c>
      <c r="P5" s="9">
        <f t="shared" si="2"/>
        <v>0</v>
      </c>
      <c r="Q5" s="9">
        <f t="shared" si="2"/>
        <v>0</v>
      </c>
      <c r="R5" s="9">
        <f t="shared" si="2"/>
        <v>0</v>
      </c>
      <c r="S5" s="9">
        <f t="shared" si="2"/>
        <v>0</v>
      </c>
      <c r="T5" s="9">
        <f t="shared" si="2"/>
        <v>0</v>
      </c>
      <c r="U5" s="9">
        <f t="shared" si="2"/>
        <v>0</v>
      </c>
      <c r="V5" s="9">
        <f t="shared" si="2"/>
        <v>0</v>
      </c>
      <c r="W5" s="9">
        <f t="shared" si="2"/>
        <v>0</v>
      </c>
      <c r="Y5" s="70"/>
      <c r="Z5" s="70"/>
    </row>
    <row r="6" spans="1:34" ht="58.5" customHeight="1" thickBot="1">
      <c r="A6" s="71" t="s">
        <v>282</v>
      </c>
      <c r="B6" s="72" t="s">
        <v>283</v>
      </c>
      <c r="C6" s="73" t="s">
        <v>284</v>
      </c>
      <c r="D6" s="73" t="str">
        <f>Sample!A$10</f>
        <v>E01</v>
      </c>
      <c r="E6" s="73" t="str">
        <f>Sample!A11</f>
        <v>E02</v>
      </c>
      <c r="F6" s="73" t="str">
        <f>Sample!A12</f>
        <v>E03</v>
      </c>
      <c r="G6" s="73" t="str">
        <f>Sample!A13</f>
        <v>E04</v>
      </c>
      <c r="H6" s="73" t="str">
        <f>Sample!A14</f>
        <v>E05</v>
      </c>
      <c r="I6" s="73" t="str">
        <f>Sample!A15</f>
        <v>E06</v>
      </c>
      <c r="J6" s="73" t="str">
        <f>Sample!A16</f>
        <v>E07</v>
      </c>
      <c r="K6" s="73" t="str">
        <f>Sample!A17</f>
        <v>E08</v>
      </c>
      <c r="L6" s="73" t="str">
        <f>Sample!A18</f>
        <v>E09</v>
      </c>
      <c r="M6" s="73" t="str">
        <f>Sample!A19</f>
        <v>E10</v>
      </c>
      <c r="N6" s="73" t="str">
        <f>Sample!A20</f>
        <v>E11</v>
      </c>
      <c r="O6" s="73" t="str">
        <f>Sample!A21</f>
        <v>E12</v>
      </c>
      <c r="P6" s="73" t="str">
        <f>Sample!A22</f>
        <v>E13</v>
      </c>
      <c r="Q6" s="73" t="str">
        <f>Sample!A23</f>
        <v>E14</v>
      </c>
      <c r="R6" s="73" t="str">
        <f>Sample!A24</f>
        <v>E15</v>
      </c>
      <c r="S6" s="73" t="str">
        <f>Sample!A25</f>
        <v>E16</v>
      </c>
      <c r="T6" s="73" t="str">
        <f>Sample!A26</f>
        <v>E17</v>
      </c>
      <c r="U6" s="73" t="str">
        <f>Sample!A27</f>
        <v>E18</v>
      </c>
      <c r="V6" s="73" t="str">
        <f>Sample!A28</f>
        <v>E19</v>
      </c>
      <c r="W6" s="73" t="str">
        <f>Sample!A29</f>
        <v>E20</v>
      </c>
      <c r="X6" s="5" t="s">
        <v>281</v>
      </c>
      <c r="Y6" s="73" t="s">
        <v>9</v>
      </c>
      <c r="Z6" s="73"/>
      <c r="AA6" s="74"/>
      <c r="AB6" s="75"/>
      <c r="AC6" s="75"/>
      <c r="AD6" s="75"/>
      <c r="AE6" s="75"/>
      <c r="AF6" s="73"/>
    </row>
    <row r="7" spans="1:34">
      <c r="A7" s="76" t="str">
        <f>Criteria!A3</f>
        <v>Graphic elements</v>
      </c>
      <c r="B7" s="77" t="str">
        <f>Criteria!B3</f>
        <v>1.1</v>
      </c>
      <c r="C7" s="77" t="str">
        <f>Criteria!C3</f>
        <v>A</v>
      </c>
      <c r="D7" s="77" t="str">
        <f>'E01'!$F4</f>
        <v>NT</v>
      </c>
      <c r="E7" s="77" t="str">
        <f>'E02'!$F4</f>
        <v>NT</v>
      </c>
      <c r="F7" s="77" t="str">
        <f>'E03'!$F4</f>
        <v>NT</v>
      </c>
      <c r="G7" s="77" t="str">
        <f>'E04'!$F4</f>
        <v>NT</v>
      </c>
      <c r="H7" s="77" t="str">
        <f>'E05'!$F4</f>
        <v>NT</v>
      </c>
      <c r="I7" s="77" t="str">
        <f>'E06'!$F4</f>
        <v>NT</v>
      </c>
      <c r="J7" s="77" t="str">
        <f>'E07'!$F4</f>
        <v>NT</v>
      </c>
      <c r="K7" s="77" t="str">
        <f>'E08'!$F4</f>
        <v>NT</v>
      </c>
      <c r="L7" s="77" t="str">
        <f>'E09'!$F4</f>
        <v>NT</v>
      </c>
      <c r="M7" s="77" t="str">
        <f>'E10'!$F4</f>
        <v>NT</v>
      </c>
      <c r="N7" s="77" t="str">
        <f>'E11'!$F4</f>
        <v>NT</v>
      </c>
      <c r="O7" s="77" t="str">
        <f>'E12'!$F4</f>
        <v>NT</v>
      </c>
      <c r="P7" s="77" t="str">
        <f>'E13'!$F4</f>
        <v>NT</v>
      </c>
      <c r="Q7" s="77" t="str">
        <f>'E14'!$F4</f>
        <v>NT</v>
      </c>
      <c r="R7" s="77" t="str">
        <f>'E15'!$F4</f>
        <v>NT</v>
      </c>
      <c r="S7" s="77" t="str">
        <f>'E16'!$F4</f>
        <v>NT</v>
      </c>
      <c r="T7" s="77" t="str">
        <f>'E17'!$F4</f>
        <v>NT</v>
      </c>
      <c r="U7" s="77" t="str">
        <f>'E18'!$F4</f>
        <v>NT</v>
      </c>
      <c r="V7" s="77" t="str">
        <f>'E19'!$F4</f>
        <v>NT</v>
      </c>
      <c r="W7" s="77" t="str">
        <f>'E20'!$F4</f>
        <v>NT</v>
      </c>
      <c r="X7" s="77"/>
      <c r="Y7" s="78" t="str">
        <f t="shared" ref="Y7" si="3">IF(COUNTIF(D7:W7,"NC")&gt;0,"NC",IF(COUNTIF(D7:W7,"C")&gt;0,"C",IF(COUNTIF(D7:W7,"NA")&gt;0,"NA","NT")))</f>
        <v>NT</v>
      </c>
      <c r="Z7" s="73"/>
      <c r="AA7" s="74"/>
      <c r="AB7" s="75"/>
      <c r="AC7" s="75"/>
      <c r="AD7" s="75"/>
      <c r="AE7" s="75"/>
      <c r="AF7" s="73"/>
      <c r="AG7" s="73"/>
      <c r="AH7" s="9" t="s">
        <v>2</v>
      </c>
    </row>
    <row r="8" spans="1:34">
      <c r="A8" s="79" t="str">
        <f>Criteria!A4</f>
        <v>Graphic elements</v>
      </c>
      <c r="B8" s="80" t="str">
        <f>Criteria!B4</f>
        <v>1.2</v>
      </c>
      <c r="C8" s="80" t="str">
        <f>Criteria!C4</f>
        <v>A</v>
      </c>
      <c r="D8" s="80" t="str">
        <f>'E01'!$F5</f>
        <v>NT</v>
      </c>
      <c r="E8" s="80" t="str">
        <f>'E02'!$F5</f>
        <v>NT</v>
      </c>
      <c r="F8" s="80" t="str">
        <f>'E03'!$F5</f>
        <v>NT</v>
      </c>
      <c r="G8" s="80" t="str">
        <f>'E04'!$F5</f>
        <v>NT</v>
      </c>
      <c r="H8" s="80" t="str">
        <f>'E05'!$F5</f>
        <v>NT</v>
      </c>
      <c r="I8" s="80" t="str">
        <f>'E06'!$F5</f>
        <v>NT</v>
      </c>
      <c r="J8" s="80" t="str">
        <f>'E07'!$F5</f>
        <v>NT</v>
      </c>
      <c r="K8" s="80" t="str">
        <f>'E08'!$F5</f>
        <v>NT</v>
      </c>
      <c r="L8" s="80" t="str">
        <f>'E09'!$F5</f>
        <v>NT</v>
      </c>
      <c r="M8" s="80" t="str">
        <f>'E10'!$F5</f>
        <v>NT</v>
      </c>
      <c r="N8" s="80" t="str">
        <f>'E11'!$F5</f>
        <v>NT</v>
      </c>
      <c r="O8" s="80" t="str">
        <f>'E12'!$F5</f>
        <v>NT</v>
      </c>
      <c r="P8" s="80" t="str">
        <f>'E13'!$F5</f>
        <v>NT</v>
      </c>
      <c r="Q8" s="80" t="str">
        <f>'E14'!$F5</f>
        <v>NT</v>
      </c>
      <c r="R8" s="80" t="str">
        <f>'E15'!$F5</f>
        <v>NT</v>
      </c>
      <c r="S8" s="80" t="str">
        <f>'E16'!$F5</f>
        <v>NT</v>
      </c>
      <c r="T8" s="80" t="str">
        <f>'E17'!$F5</f>
        <v>NT</v>
      </c>
      <c r="U8" s="80" t="str">
        <f>'E18'!$F5</f>
        <v>NT</v>
      </c>
      <c r="V8" s="80" t="str">
        <f>'E19'!$F5</f>
        <v>NT</v>
      </c>
      <c r="W8" s="80" t="str">
        <f>'E20'!$F5</f>
        <v>NT</v>
      </c>
      <c r="X8" s="80"/>
      <c r="Y8" s="81" t="str">
        <f t="shared" ref="Y8:Y71" si="4">IF(COUNTIF(D8:W8,"NC")&gt;0,"NC",IF(COUNTIF(D8:W8,"C")&gt;0,"C",IF(COUNTIF(D8:W8,"NA")&gt;0,"NA","NT")))</f>
        <v>NT</v>
      </c>
      <c r="Z8" s="73"/>
      <c r="AA8" s="75"/>
      <c r="AB8" s="75"/>
      <c r="AC8" s="75"/>
      <c r="AD8" s="75"/>
      <c r="AE8" s="75"/>
      <c r="AF8" s="73"/>
      <c r="AG8" s="73"/>
      <c r="AH8" s="9" t="s">
        <v>3</v>
      </c>
    </row>
    <row r="9" spans="1:34">
      <c r="A9" s="79" t="str">
        <f>Criteria!A5</f>
        <v>Graphic elements</v>
      </c>
      <c r="B9" s="80" t="str">
        <f>Criteria!B5</f>
        <v>1.3</v>
      </c>
      <c r="C9" s="80" t="str">
        <f>Criteria!C5</f>
        <v>A</v>
      </c>
      <c r="D9" s="80" t="str">
        <f>'E01'!$F6</f>
        <v>NT</v>
      </c>
      <c r="E9" s="80" t="str">
        <f>'E02'!$F6</f>
        <v>NT</v>
      </c>
      <c r="F9" s="80" t="str">
        <f>'E03'!$F6</f>
        <v>NT</v>
      </c>
      <c r="G9" s="80" t="str">
        <f>'E04'!$F6</f>
        <v>NT</v>
      </c>
      <c r="H9" s="80" t="str">
        <f>'E05'!$F6</f>
        <v>NT</v>
      </c>
      <c r="I9" s="80" t="str">
        <f>'E06'!$F6</f>
        <v>NT</v>
      </c>
      <c r="J9" s="80" t="str">
        <f>'E07'!$F6</f>
        <v>NT</v>
      </c>
      <c r="K9" s="80" t="str">
        <f>'E08'!$F6</f>
        <v>NT</v>
      </c>
      <c r="L9" s="80" t="str">
        <f>'E09'!$F6</f>
        <v>NT</v>
      </c>
      <c r="M9" s="80" t="str">
        <f>'E10'!$F6</f>
        <v>NT</v>
      </c>
      <c r="N9" s="80" t="str">
        <f>'E11'!$F6</f>
        <v>NT</v>
      </c>
      <c r="O9" s="80" t="str">
        <f>'E12'!$F6</f>
        <v>NT</v>
      </c>
      <c r="P9" s="80" t="str">
        <f>'E13'!$F6</f>
        <v>NT</v>
      </c>
      <c r="Q9" s="80" t="str">
        <f>'E14'!$F6</f>
        <v>NT</v>
      </c>
      <c r="R9" s="80" t="str">
        <f>'E15'!$F6</f>
        <v>NT</v>
      </c>
      <c r="S9" s="80" t="str">
        <f>'E16'!$F6</f>
        <v>NT</v>
      </c>
      <c r="T9" s="80" t="str">
        <f>'E17'!$F6</f>
        <v>NT</v>
      </c>
      <c r="U9" s="80" t="str">
        <f>'E18'!$F6</f>
        <v>NT</v>
      </c>
      <c r="V9" s="80" t="str">
        <f>'E19'!$F6</f>
        <v>NT</v>
      </c>
      <c r="W9" s="80" t="str">
        <f>'E20'!$F6</f>
        <v>NT</v>
      </c>
      <c r="X9" s="80"/>
      <c r="Y9" s="81" t="str">
        <f t="shared" si="4"/>
        <v>NT</v>
      </c>
      <c r="Z9" s="73"/>
      <c r="AA9" s="75"/>
      <c r="AB9" s="154" t="s">
        <v>276</v>
      </c>
      <c r="AC9" s="154"/>
      <c r="AD9" s="154"/>
      <c r="AE9" s="154"/>
      <c r="AF9" s="154"/>
      <c r="AG9" s="73"/>
      <c r="AH9" s="9" t="s">
        <v>4</v>
      </c>
    </row>
    <row r="10" spans="1:34">
      <c r="A10" s="79" t="str">
        <f>Criteria!A6</f>
        <v>Graphic elements</v>
      </c>
      <c r="B10" s="80" t="str">
        <f>Criteria!B6</f>
        <v>1.4</v>
      </c>
      <c r="C10" s="80" t="str">
        <f>Criteria!C6</f>
        <v>A</v>
      </c>
      <c r="D10" s="80" t="str">
        <f>'E01'!$F7</f>
        <v>NT</v>
      </c>
      <c r="E10" s="80" t="str">
        <f>'E02'!$F7</f>
        <v>NT</v>
      </c>
      <c r="F10" s="80" t="str">
        <f>'E03'!$F7</f>
        <v>NT</v>
      </c>
      <c r="G10" s="80" t="str">
        <f>'E04'!$F7</f>
        <v>NT</v>
      </c>
      <c r="H10" s="80" t="str">
        <f>'E05'!$F7</f>
        <v>NT</v>
      </c>
      <c r="I10" s="80" t="str">
        <f>'E06'!$F7</f>
        <v>NT</v>
      </c>
      <c r="J10" s="80" t="str">
        <f>'E07'!$F7</f>
        <v>NT</v>
      </c>
      <c r="K10" s="80" t="str">
        <f>'E08'!$F7</f>
        <v>NT</v>
      </c>
      <c r="L10" s="80" t="str">
        <f>'E09'!$F7</f>
        <v>NT</v>
      </c>
      <c r="M10" s="80" t="str">
        <f>'E10'!$F7</f>
        <v>NT</v>
      </c>
      <c r="N10" s="80" t="str">
        <f>'E11'!$F7</f>
        <v>NT</v>
      </c>
      <c r="O10" s="80" t="str">
        <f>'E12'!$F7</f>
        <v>NT</v>
      </c>
      <c r="P10" s="80" t="str">
        <f>'E13'!$F7</f>
        <v>NT</v>
      </c>
      <c r="Q10" s="80" t="str">
        <f>'E14'!$F7</f>
        <v>NT</v>
      </c>
      <c r="R10" s="80" t="str">
        <f>'E15'!$F7</f>
        <v>NT</v>
      </c>
      <c r="S10" s="80" t="str">
        <f>'E16'!$F7</f>
        <v>NT</v>
      </c>
      <c r="T10" s="80" t="str">
        <f>'E17'!$F7</f>
        <v>NT</v>
      </c>
      <c r="U10" s="80" t="str">
        <f>'E18'!$F7</f>
        <v>NT</v>
      </c>
      <c r="V10" s="80" t="str">
        <f>'E19'!$F7</f>
        <v>NT</v>
      </c>
      <c r="W10" s="80" t="str">
        <f>'E20'!$F7</f>
        <v>NT</v>
      </c>
      <c r="X10" s="80"/>
      <c r="Y10" s="81" t="str">
        <f t="shared" si="4"/>
        <v>NT</v>
      </c>
      <c r="Z10" s="73"/>
      <c r="AA10" s="75"/>
      <c r="AB10" s="82"/>
      <c r="AC10" s="82" t="s">
        <v>3</v>
      </c>
      <c r="AD10" s="82" t="s">
        <v>4</v>
      </c>
      <c r="AE10" s="82" t="s">
        <v>5</v>
      </c>
      <c r="AF10" s="82" t="s">
        <v>6</v>
      </c>
      <c r="AG10" s="73"/>
      <c r="AH10" s="9" t="s">
        <v>5</v>
      </c>
    </row>
    <row r="11" spans="1:34">
      <c r="A11" s="79" t="str">
        <f>Criteria!A7</f>
        <v>Graphic elements</v>
      </c>
      <c r="B11" s="80" t="str">
        <f>Criteria!B7</f>
        <v>1.5</v>
      </c>
      <c r="C11" s="80" t="str">
        <f>Criteria!C7</f>
        <v>A</v>
      </c>
      <c r="D11" s="80" t="str">
        <f>'E01'!$F8</f>
        <v>NT</v>
      </c>
      <c r="E11" s="80" t="str">
        <f>'E02'!$F8</f>
        <v>NT</v>
      </c>
      <c r="F11" s="80" t="str">
        <f>'E03'!$F8</f>
        <v>NT</v>
      </c>
      <c r="G11" s="80" t="str">
        <f>'E04'!$F8</f>
        <v>NT</v>
      </c>
      <c r="H11" s="80" t="str">
        <f>'E05'!$F8</f>
        <v>NT</v>
      </c>
      <c r="I11" s="80" t="str">
        <f>'E06'!$F8</f>
        <v>NT</v>
      </c>
      <c r="J11" s="80" t="str">
        <f>'E07'!$F8</f>
        <v>NT</v>
      </c>
      <c r="K11" s="80" t="str">
        <f>'E08'!$F8</f>
        <v>NT</v>
      </c>
      <c r="L11" s="80" t="str">
        <f>'E09'!$F8</f>
        <v>NT</v>
      </c>
      <c r="M11" s="80" t="str">
        <f>'E10'!$F8</f>
        <v>NT</v>
      </c>
      <c r="N11" s="80" t="str">
        <f>'E11'!$F8</f>
        <v>NT</v>
      </c>
      <c r="O11" s="80" t="str">
        <f>'E12'!$F8</f>
        <v>NT</v>
      </c>
      <c r="P11" s="80" t="str">
        <f>'E13'!$F8</f>
        <v>NT</v>
      </c>
      <c r="Q11" s="80" t="str">
        <f>'E14'!$F8</f>
        <v>NT</v>
      </c>
      <c r="R11" s="80" t="str">
        <f>'E15'!$F8</f>
        <v>NT</v>
      </c>
      <c r="S11" s="80" t="str">
        <f>'E16'!$F8</f>
        <v>NT</v>
      </c>
      <c r="T11" s="80" t="str">
        <f>'E17'!$F8</f>
        <v>NT</v>
      </c>
      <c r="U11" s="80" t="str">
        <f>'E18'!$F8</f>
        <v>NT</v>
      </c>
      <c r="V11" s="80" t="str">
        <f>'E19'!$F8</f>
        <v>NT</v>
      </c>
      <c r="W11" s="80" t="str">
        <f>'E20'!$F8</f>
        <v>NT</v>
      </c>
      <c r="X11" s="80"/>
      <c r="Y11" s="81" t="str">
        <f t="shared" si="4"/>
        <v>NT</v>
      </c>
      <c r="Z11" s="73"/>
      <c r="AA11" s="75"/>
      <c r="AB11" s="82" t="s">
        <v>0</v>
      </c>
      <c r="AC11" s="83">
        <f>COUNTIFS(Y7:Y113,"C",$C$7:$C$113,"A")</f>
        <v>0</v>
      </c>
      <c r="AD11" s="83">
        <f>COUNTIFS(Y7:Y113,"NC",$C$7:$C$113,"A")</f>
        <v>0</v>
      </c>
      <c r="AE11" s="83">
        <f>COUNTIFS(Y7:Y113,"NA",$C$7:$C$113,"A")</f>
        <v>0</v>
      </c>
      <c r="AF11" s="82">
        <f>CalculationBase!AC11+CalculationBase!AD11</f>
        <v>0</v>
      </c>
      <c r="AG11" s="73"/>
    </row>
    <row r="12" spans="1:34">
      <c r="A12" s="79" t="str">
        <f>Criteria!A8</f>
        <v>Graphic elements</v>
      </c>
      <c r="B12" s="80" t="str">
        <f>Criteria!B8</f>
        <v>1.6</v>
      </c>
      <c r="C12" s="80" t="str">
        <f>Criteria!C8</f>
        <v>A</v>
      </c>
      <c r="D12" s="80" t="str">
        <f>'E01'!$F9</f>
        <v>NT</v>
      </c>
      <c r="E12" s="80" t="str">
        <f>'E02'!$F9</f>
        <v>NT</v>
      </c>
      <c r="F12" s="80" t="str">
        <f>'E03'!$F9</f>
        <v>NT</v>
      </c>
      <c r="G12" s="80" t="str">
        <f>'E04'!$F9</f>
        <v>NT</v>
      </c>
      <c r="H12" s="80" t="str">
        <f>'E05'!$F9</f>
        <v>NT</v>
      </c>
      <c r="I12" s="80" t="str">
        <f>'E06'!$F9</f>
        <v>NT</v>
      </c>
      <c r="J12" s="80" t="str">
        <f>'E07'!$F9</f>
        <v>NT</v>
      </c>
      <c r="K12" s="80" t="str">
        <f>'E08'!$F9</f>
        <v>NT</v>
      </c>
      <c r="L12" s="80" t="str">
        <f>'E09'!$F9</f>
        <v>NT</v>
      </c>
      <c r="M12" s="80" t="str">
        <f>'E10'!$F9</f>
        <v>NT</v>
      </c>
      <c r="N12" s="80" t="str">
        <f>'E11'!$F9</f>
        <v>NT</v>
      </c>
      <c r="O12" s="80" t="str">
        <f>'E12'!$F9</f>
        <v>NT</v>
      </c>
      <c r="P12" s="80" t="str">
        <f>'E13'!$F9</f>
        <v>NT</v>
      </c>
      <c r="Q12" s="80" t="str">
        <f>'E14'!$F9</f>
        <v>NT</v>
      </c>
      <c r="R12" s="80" t="str">
        <f>'E15'!$F9</f>
        <v>NT</v>
      </c>
      <c r="S12" s="80" t="str">
        <f>'E16'!$F9</f>
        <v>NT</v>
      </c>
      <c r="T12" s="80" t="str">
        <f>'E17'!$F9</f>
        <v>NT</v>
      </c>
      <c r="U12" s="80" t="str">
        <f>'E18'!$F9</f>
        <v>NT</v>
      </c>
      <c r="V12" s="80" t="str">
        <f>'E19'!$F9</f>
        <v>NT</v>
      </c>
      <c r="W12" s="80" t="str">
        <f>'E20'!$F9</f>
        <v>NT</v>
      </c>
      <c r="X12" s="80"/>
      <c r="Y12" s="81" t="str">
        <f t="shared" si="4"/>
        <v>NT</v>
      </c>
      <c r="Z12" s="73"/>
      <c r="AA12" s="75"/>
      <c r="AB12" s="82" t="s">
        <v>1</v>
      </c>
      <c r="AC12" s="83">
        <f>COUNTIFS(Y7:Y113,"C",$C$7:$C$113,"AA")</f>
        <v>0</v>
      </c>
      <c r="AD12" s="83">
        <f>COUNTIFS(Y7:Y113,"NC",$C$7:$C$113,"AA")</f>
        <v>0</v>
      </c>
      <c r="AE12" s="83">
        <f>COUNTIFS(Y7:Y113,"NA",$C$7:$C$113,"AA")</f>
        <v>0</v>
      </c>
      <c r="AF12" s="82">
        <f>CalculationBase!AC12+CalculationBase!AD12</f>
        <v>0</v>
      </c>
      <c r="AG12" s="73"/>
    </row>
    <row r="13" spans="1:34">
      <c r="A13" s="79" t="str">
        <f>Criteria!A9</f>
        <v>Graphic elements</v>
      </c>
      <c r="B13" s="80" t="str">
        <f>Criteria!B9</f>
        <v>1.7</v>
      </c>
      <c r="C13" s="80" t="str">
        <f>Criteria!C9</f>
        <v>A</v>
      </c>
      <c r="D13" s="80" t="str">
        <f>'E01'!$F10</f>
        <v>NT</v>
      </c>
      <c r="E13" s="80" t="str">
        <f>'E02'!$F10</f>
        <v>NT</v>
      </c>
      <c r="F13" s="80" t="str">
        <f>'E03'!$F10</f>
        <v>NT</v>
      </c>
      <c r="G13" s="80" t="str">
        <f>'E04'!$F10</f>
        <v>NT</v>
      </c>
      <c r="H13" s="80" t="str">
        <f>'E05'!$F10</f>
        <v>NT</v>
      </c>
      <c r="I13" s="80" t="str">
        <f>'E06'!$F10</f>
        <v>NT</v>
      </c>
      <c r="J13" s="80" t="str">
        <f>'E07'!$F10</f>
        <v>NT</v>
      </c>
      <c r="K13" s="80" t="str">
        <f>'E08'!$F10</f>
        <v>NT</v>
      </c>
      <c r="L13" s="80" t="str">
        <f>'E09'!$F10</f>
        <v>NT</v>
      </c>
      <c r="M13" s="80" t="str">
        <f>'E10'!$F10</f>
        <v>NT</v>
      </c>
      <c r="N13" s="80" t="str">
        <f>'E11'!$F10</f>
        <v>NT</v>
      </c>
      <c r="O13" s="80" t="str">
        <f>'E12'!$F10</f>
        <v>NT</v>
      </c>
      <c r="P13" s="80" t="str">
        <f>'E13'!$F10</f>
        <v>NT</v>
      </c>
      <c r="Q13" s="80" t="str">
        <f>'E14'!$F10</f>
        <v>NT</v>
      </c>
      <c r="R13" s="80" t="str">
        <f>'E15'!$F10</f>
        <v>NT</v>
      </c>
      <c r="S13" s="80" t="str">
        <f>'E16'!$F10</f>
        <v>NT</v>
      </c>
      <c r="T13" s="80" t="str">
        <f>'E17'!$F10</f>
        <v>NT</v>
      </c>
      <c r="U13" s="80" t="str">
        <f>'E18'!$F10</f>
        <v>NT</v>
      </c>
      <c r="V13" s="80" t="str">
        <f>'E19'!$F10</f>
        <v>NT</v>
      </c>
      <c r="W13" s="80" t="str">
        <f>'E20'!$F10</f>
        <v>NT</v>
      </c>
      <c r="X13" s="80"/>
      <c r="Y13" s="81" t="str">
        <f t="shared" si="4"/>
        <v>NT</v>
      </c>
      <c r="Z13" s="73"/>
      <c r="AA13" s="75"/>
      <c r="AB13" s="84" t="s">
        <v>7</v>
      </c>
      <c r="AC13" s="82">
        <f>SUM(CalculationBase!AC11:AC12)</f>
        <v>0</v>
      </c>
      <c r="AD13" s="82">
        <f>SUM(CalculationBase!AD11:AD12)</f>
        <v>0</v>
      </c>
      <c r="AE13" s="82">
        <f>SUM(CalculationBase!AE11:AE12)</f>
        <v>0</v>
      </c>
      <c r="AF13" s="82">
        <f>SUM(CalculationBase!AC13:AD13)</f>
        <v>0</v>
      </c>
      <c r="AG13" s="73"/>
    </row>
    <row r="14" spans="1:34">
      <c r="A14" s="79" t="str">
        <f>Criteria!A10</f>
        <v>Graphic elements</v>
      </c>
      <c r="B14" s="80" t="str">
        <f>Criteria!B10</f>
        <v>1.8</v>
      </c>
      <c r="C14" s="80" t="str">
        <f>Criteria!C10</f>
        <v>AA</v>
      </c>
      <c r="D14" s="80" t="str">
        <f>'E01'!$F11</f>
        <v>NT</v>
      </c>
      <c r="E14" s="80" t="str">
        <f>'E02'!$F11</f>
        <v>NT</v>
      </c>
      <c r="F14" s="80" t="str">
        <f>'E03'!$F11</f>
        <v>NT</v>
      </c>
      <c r="G14" s="80" t="str">
        <f>'E04'!$F11</f>
        <v>NT</v>
      </c>
      <c r="H14" s="80" t="str">
        <f>'E05'!$F11</f>
        <v>NT</v>
      </c>
      <c r="I14" s="80" t="str">
        <f>'E06'!$F11</f>
        <v>NT</v>
      </c>
      <c r="J14" s="80" t="str">
        <f>'E07'!$F11</f>
        <v>NT</v>
      </c>
      <c r="K14" s="80" t="str">
        <f>'E08'!$F11</f>
        <v>NT</v>
      </c>
      <c r="L14" s="80" t="str">
        <f>'E09'!$F11</f>
        <v>NT</v>
      </c>
      <c r="M14" s="80" t="str">
        <f>'E10'!$F11</f>
        <v>NT</v>
      </c>
      <c r="N14" s="80" t="str">
        <f>'E11'!$F11</f>
        <v>NT</v>
      </c>
      <c r="O14" s="80" t="str">
        <f>'E12'!$F11</f>
        <v>NT</v>
      </c>
      <c r="P14" s="80" t="str">
        <f>'E13'!$F11</f>
        <v>NT</v>
      </c>
      <c r="Q14" s="80" t="str">
        <f>'E14'!$F11</f>
        <v>NT</v>
      </c>
      <c r="R14" s="80" t="str">
        <f>'E15'!$F11</f>
        <v>NT</v>
      </c>
      <c r="S14" s="80" t="str">
        <f>'E16'!$F11</f>
        <v>NT</v>
      </c>
      <c r="T14" s="80" t="str">
        <f>'E17'!$F11</f>
        <v>NT</v>
      </c>
      <c r="U14" s="80" t="str">
        <f>'E18'!$F11</f>
        <v>NT</v>
      </c>
      <c r="V14" s="80" t="str">
        <f>'E19'!$F11</f>
        <v>NT</v>
      </c>
      <c r="W14" s="80" t="str">
        <f>'E20'!$F11</f>
        <v>NT</v>
      </c>
      <c r="X14" s="80"/>
      <c r="Y14" s="81" t="str">
        <f t="shared" si="4"/>
        <v>NT</v>
      </c>
      <c r="Z14" s="73"/>
      <c r="AA14" s="75"/>
      <c r="AB14" s="85"/>
      <c r="AC14" s="86"/>
      <c r="AD14" s="86"/>
      <c r="AE14" s="85"/>
      <c r="AF14" s="73"/>
      <c r="AG14" s="73"/>
    </row>
    <row r="15" spans="1:34" ht="15.75" thickBot="1">
      <c r="A15" s="87" t="str">
        <f>Criteria!A11</f>
        <v>Graphic elements</v>
      </c>
      <c r="B15" s="88" t="str">
        <f>Criteria!B11</f>
        <v>1.9</v>
      </c>
      <c r="C15" s="88" t="str">
        <f>Criteria!C11</f>
        <v>AA</v>
      </c>
      <c r="D15" s="88" t="str">
        <f>'E01'!$F12</f>
        <v>NT</v>
      </c>
      <c r="E15" s="88" t="str">
        <f>'E02'!$F12</f>
        <v>NT</v>
      </c>
      <c r="F15" s="88" t="str">
        <f>'E03'!$F12</f>
        <v>NT</v>
      </c>
      <c r="G15" s="88" t="str">
        <f>'E04'!$F12</f>
        <v>NT</v>
      </c>
      <c r="H15" s="88" t="str">
        <f>'E05'!$F12</f>
        <v>NT</v>
      </c>
      <c r="I15" s="88" t="str">
        <f>'E06'!$F12</f>
        <v>NT</v>
      </c>
      <c r="J15" s="88" t="str">
        <f>'E07'!$F12</f>
        <v>NT</v>
      </c>
      <c r="K15" s="88" t="str">
        <f>'E08'!$F12</f>
        <v>NT</v>
      </c>
      <c r="L15" s="88" t="str">
        <f>'E09'!$F12</f>
        <v>NT</v>
      </c>
      <c r="M15" s="88" t="str">
        <f>'E10'!$F12</f>
        <v>NT</v>
      </c>
      <c r="N15" s="88" t="str">
        <f>'E11'!$F12</f>
        <v>NT</v>
      </c>
      <c r="O15" s="88" t="str">
        <f>'E12'!$F12</f>
        <v>NT</v>
      </c>
      <c r="P15" s="88" t="str">
        <f>'E13'!$F12</f>
        <v>NT</v>
      </c>
      <c r="Q15" s="88" t="str">
        <f>'E14'!$F12</f>
        <v>NT</v>
      </c>
      <c r="R15" s="88" t="str">
        <f>'E15'!$F12</f>
        <v>NT</v>
      </c>
      <c r="S15" s="88" t="str">
        <f>'E16'!$F12</f>
        <v>NT</v>
      </c>
      <c r="T15" s="88" t="str">
        <f>'E17'!$F12</f>
        <v>NT</v>
      </c>
      <c r="U15" s="88" t="str">
        <f>'E18'!$F12</f>
        <v>NT</v>
      </c>
      <c r="V15" s="88" t="str">
        <f>'E19'!$F12</f>
        <v>NT</v>
      </c>
      <c r="W15" s="88" t="str">
        <f>'E20'!$F12</f>
        <v>NT</v>
      </c>
      <c r="X15" s="88"/>
      <c r="Y15" s="89" t="str">
        <f t="shared" si="4"/>
        <v>NT</v>
      </c>
      <c r="Z15" s="73"/>
      <c r="AA15" s="75"/>
      <c r="AB15" s="75"/>
      <c r="AC15" s="75"/>
      <c r="AD15" s="75"/>
      <c r="AE15" s="75"/>
      <c r="AF15" s="73"/>
      <c r="AG15" s="73"/>
    </row>
    <row r="16" spans="1:34">
      <c r="A16" s="76" t="str">
        <f>Criteria!A12</f>
        <v>Colours</v>
      </c>
      <c r="B16" s="77" t="str">
        <f>Criteria!B12</f>
        <v>2.1</v>
      </c>
      <c r="C16" s="77" t="str">
        <f>Criteria!C12</f>
        <v>A</v>
      </c>
      <c r="D16" s="77" t="str">
        <f>'E01'!$F13</f>
        <v>NT</v>
      </c>
      <c r="E16" s="77" t="str">
        <f>'E02'!$F13</f>
        <v>NT</v>
      </c>
      <c r="F16" s="77" t="str">
        <f>'E03'!$F13</f>
        <v>NT</v>
      </c>
      <c r="G16" s="77" t="str">
        <f>'E04'!$F13</f>
        <v>NT</v>
      </c>
      <c r="H16" s="77" t="str">
        <f>'E05'!$F13</f>
        <v>NT</v>
      </c>
      <c r="I16" s="77" t="str">
        <f>'E06'!$F13</f>
        <v>NT</v>
      </c>
      <c r="J16" s="77" t="str">
        <f>'E07'!$F13</f>
        <v>NT</v>
      </c>
      <c r="K16" s="77" t="str">
        <f>'E08'!$F13</f>
        <v>NT</v>
      </c>
      <c r="L16" s="77" t="str">
        <f>'E09'!$F13</f>
        <v>NT</v>
      </c>
      <c r="M16" s="77" t="str">
        <f>'E10'!$F13</f>
        <v>NT</v>
      </c>
      <c r="N16" s="77" t="str">
        <f>'E11'!$F13</f>
        <v>NT</v>
      </c>
      <c r="O16" s="77" t="str">
        <f>'E12'!$F13</f>
        <v>NT</v>
      </c>
      <c r="P16" s="77" t="str">
        <f>'E13'!$F13</f>
        <v>NT</v>
      </c>
      <c r="Q16" s="77" t="str">
        <f>'E14'!$F13</f>
        <v>NT</v>
      </c>
      <c r="R16" s="77" t="str">
        <f>'E15'!$F13</f>
        <v>NT</v>
      </c>
      <c r="S16" s="77" t="str">
        <f>'E16'!$F13</f>
        <v>NT</v>
      </c>
      <c r="T16" s="77" t="str">
        <f>'E17'!$F13</f>
        <v>NT</v>
      </c>
      <c r="U16" s="77" t="str">
        <f>'E18'!$F13</f>
        <v>NT</v>
      </c>
      <c r="V16" s="77" t="str">
        <f>'E19'!$F13</f>
        <v>NT</v>
      </c>
      <c r="W16" s="77" t="str">
        <f>'E20'!$F13</f>
        <v>NT</v>
      </c>
      <c r="X16" s="77"/>
      <c r="Y16" s="78" t="str">
        <f t="shared" si="4"/>
        <v>NT</v>
      </c>
      <c r="Z16" s="73"/>
      <c r="AA16" s="75"/>
      <c r="AB16" s="73"/>
      <c r="AC16" s="73"/>
      <c r="AD16" s="73"/>
      <c r="AE16" s="75"/>
      <c r="AF16" s="73"/>
      <c r="AG16" s="73"/>
    </row>
    <row r="17" spans="1:38">
      <c r="A17" s="79" t="str">
        <f>Criteria!A13</f>
        <v>Colours</v>
      </c>
      <c r="B17" s="80" t="str">
        <f>Criteria!B13</f>
        <v>2.2</v>
      </c>
      <c r="C17" s="80" t="str">
        <f>Criteria!C13</f>
        <v>AA</v>
      </c>
      <c r="D17" s="80" t="str">
        <f>'E01'!$F14</f>
        <v>NT</v>
      </c>
      <c r="E17" s="80" t="str">
        <f>'E02'!$F14</f>
        <v>NT</v>
      </c>
      <c r="F17" s="80" t="str">
        <f>'E03'!$F14</f>
        <v>NT</v>
      </c>
      <c r="G17" s="80" t="str">
        <f>'E04'!$F14</f>
        <v>NT</v>
      </c>
      <c r="H17" s="80" t="str">
        <f>'E05'!$F14</f>
        <v>NT</v>
      </c>
      <c r="I17" s="80" t="str">
        <f>'E06'!$F14</f>
        <v>NT</v>
      </c>
      <c r="J17" s="80" t="str">
        <f>'E07'!$F14</f>
        <v>NT</v>
      </c>
      <c r="K17" s="80" t="str">
        <f>'E08'!$F14</f>
        <v>NT</v>
      </c>
      <c r="L17" s="80" t="str">
        <f>'E09'!$F14</f>
        <v>NT</v>
      </c>
      <c r="M17" s="80" t="str">
        <f>'E10'!$F14</f>
        <v>NT</v>
      </c>
      <c r="N17" s="80" t="str">
        <f>'E11'!$F14</f>
        <v>NT</v>
      </c>
      <c r="O17" s="80" t="str">
        <f>'E12'!$F14</f>
        <v>NT</v>
      </c>
      <c r="P17" s="80" t="str">
        <f>'E13'!$F14</f>
        <v>NT</v>
      </c>
      <c r="Q17" s="80" t="str">
        <f>'E14'!$F14</f>
        <v>NT</v>
      </c>
      <c r="R17" s="80" t="str">
        <f>'E15'!$F14</f>
        <v>NT</v>
      </c>
      <c r="S17" s="80" t="str">
        <f>'E16'!$F14</f>
        <v>NT</v>
      </c>
      <c r="T17" s="80" t="str">
        <f>'E17'!$F14</f>
        <v>NT</v>
      </c>
      <c r="U17" s="80" t="str">
        <f>'E18'!$F14</f>
        <v>NT</v>
      </c>
      <c r="V17" s="80" t="str">
        <f>'E19'!$F14</f>
        <v>NT</v>
      </c>
      <c r="W17" s="80" t="str">
        <f>'E20'!$F14</f>
        <v>NT</v>
      </c>
      <c r="X17" s="80"/>
      <c r="Y17" s="81" t="str">
        <f t="shared" si="4"/>
        <v>NT</v>
      </c>
      <c r="Z17" s="73"/>
      <c r="AA17" s="75"/>
      <c r="AB17" s="73"/>
      <c r="AC17" s="73"/>
      <c r="AD17" s="73"/>
      <c r="AE17" s="75"/>
      <c r="AF17" s="73"/>
      <c r="AG17" s="73"/>
    </row>
    <row r="18" spans="1:38">
      <c r="A18" s="79" t="str">
        <f>Criteria!A14</f>
        <v>Colours</v>
      </c>
      <c r="B18" s="80" t="str">
        <f>Criteria!B14</f>
        <v>2.3</v>
      </c>
      <c r="C18" s="80" t="str">
        <f>Criteria!C14</f>
        <v>AA</v>
      </c>
      <c r="D18" s="80" t="str">
        <f>'E01'!$F15</f>
        <v>NT</v>
      </c>
      <c r="E18" s="80" t="str">
        <f>'E02'!$F15</f>
        <v>NT</v>
      </c>
      <c r="F18" s="80" t="str">
        <f>'E03'!$F15</f>
        <v>NT</v>
      </c>
      <c r="G18" s="80" t="str">
        <f>'E04'!$F15</f>
        <v>NT</v>
      </c>
      <c r="H18" s="80" t="str">
        <f>'E05'!$F15</f>
        <v>NT</v>
      </c>
      <c r="I18" s="80" t="str">
        <f>'E06'!$F15</f>
        <v>NT</v>
      </c>
      <c r="J18" s="80" t="str">
        <f>'E07'!$F15</f>
        <v>NT</v>
      </c>
      <c r="K18" s="80" t="str">
        <f>'E08'!$F15</f>
        <v>NT</v>
      </c>
      <c r="L18" s="80" t="str">
        <f>'E09'!$F15</f>
        <v>NT</v>
      </c>
      <c r="M18" s="80" t="str">
        <f>'E10'!$F15</f>
        <v>NT</v>
      </c>
      <c r="N18" s="80" t="str">
        <f>'E11'!$F15</f>
        <v>NT</v>
      </c>
      <c r="O18" s="80" t="str">
        <f>'E12'!$F15</f>
        <v>NT</v>
      </c>
      <c r="P18" s="80" t="str">
        <f>'E13'!$F15</f>
        <v>NT</v>
      </c>
      <c r="Q18" s="80" t="str">
        <f>'E14'!$F15</f>
        <v>NT</v>
      </c>
      <c r="R18" s="80" t="str">
        <f>'E15'!$F15</f>
        <v>NT</v>
      </c>
      <c r="S18" s="80" t="str">
        <f>'E16'!$F15</f>
        <v>NT</v>
      </c>
      <c r="T18" s="80" t="str">
        <f>'E17'!$F15</f>
        <v>NT</v>
      </c>
      <c r="U18" s="80" t="str">
        <f>'E18'!$F15</f>
        <v>NT</v>
      </c>
      <c r="V18" s="80" t="str">
        <f>'E19'!$F15</f>
        <v>NT</v>
      </c>
      <c r="W18" s="80" t="str">
        <f>'E20'!$F15</f>
        <v>NT</v>
      </c>
      <c r="X18" s="80"/>
      <c r="Y18" s="81" t="str">
        <f t="shared" si="4"/>
        <v>NT</v>
      </c>
      <c r="Z18" s="73"/>
      <c r="AA18" s="75"/>
      <c r="AB18" s="73"/>
      <c r="AC18" s="73"/>
      <c r="AD18" s="73"/>
      <c r="AE18" s="75"/>
      <c r="AF18" s="73"/>
      <c r="AG18" s="73"/>
    </row>
    <row r="19" spans="1:38" ht="15.75" thickBot="1">
      <c r="A19" s="87" t="str">
        <f>Criteria!A15</f>
        <v>Colours</v>
      </c>
      <c r="B19" s="88" t="str">
        <f>Criteria!B15</f>
        <v>2.4</v>
      </c>
      <c r="C19" s="88" t="str">
        <f>Criteria!C15</f>
        <v>AA</v>
      </c>
      <c r="D19" s="88" t="str">
        <f>'E01'!$F16</f>
        <v>NT</v>
      </c>
      <c r="E19" s="88" t="str">
        <f>'E02'!$F16</f>
        <v>NT</v>
      </c>
      <c r="F19" s="88" t="str">
        <f>'E03'!$F16</f>
        <v>NT</v>
      </c>
      <c r="G19" s="88" t="str">
        <f>'E04'!$F16</f>
        <v>NT</v>
      </c>
      <c r="H19" s="88" t="str">
        <f>'E05'!$F16</f>
        <v>NT</v>
      </c>
      <c r="I19" s="88" t="str">
        <f>'E06'!$F16</f>
        <v>NT</v>
      </c>
      <c r="J19" s="88" t="str">
        <f>'E07'!$F16</f>
        <v>NT</v>
      </c>
      <c r="K19" s="88" t="str">
        <f>'E08'!$F16</f>
        <v>NT</v>
      </c>
      <c r="L19" s="88" t="str">
        <f>'E09'!$F16</f>
        <v>NT</v>
      </c>
      <c r="M19" s="88" t="str">
        <f>'E10'!$F16</f>
        <v>NT</v>
      </c>
      <c r="N19" s="88" t="str">
        <f>'E11'!$F16</f>
        <v>NT</v>
      </c>
      <c r="O19" s="88" t="str">
        <f>'E12'!$F16</f>
        <v>NT</v>
      </c>
      <c r="P19" s="88" t="str">
        <f>'E13'!$F16</f>
        <v>NT</v>
      </c>
      <c r="Q19" s="88" t="str">
        <f>'E14'!$F16</f>
        <v>NT</v>
      </c>
      <c r="R19" s="88" t="str">
        <f>'E15'!$F16</f>
        <v>NT</v>
      </c>
      <c r="S19" s="88" t="str">
        <f>'E16'!$F16</f>
        <v>NT</v>
      </c>
      <c r="T19" s="88" t="str">
        <f>'E17'!$F16</f>
        <v>NT</v>
      </c>
      <c r="U19" s="88" t="str">
        <f>'E18'!$F16</f>
        <v>NT</v>
      </c>
      <c r="V19" s="88" t="str">
        <f>'E19'!$F16</f>
        <v>NT</v>
      </c>
      <c r="W19" s="88" t="str">
        <f>'E20'!$F16</f>
        <v>NT</v>
      </c>
      <c r="X19" s="88"/>
      <c r="Y19" s="89" t="str">
        <f t="shared" si="4"/>
        <v>NT</v>
      </c>
      <c r="Z19" s="73"/>
      <c r="AA19" s="75"/>
      <c r="AB19" s="154" t="s">
        <v>285</v>
      </c>
      <c r="AC19" s="154"/>
      <c r="AD19" s="154"/>
      <c r="AE19" s="75"/>
      <c r="AF19" s="73"/>
      <c r="AG19" s="73"/>
      <c r="AH19" s="154" t="s">
        <v>145</v>
      </c>
      <c r="AI19" s="154"/>
      <c r="AJ19" s="154"/>
      <c r="AK19" s="154"/>
    </row>
    <row r="20" spans="1:38">
      <c r="A20" s="76" t="str">
        <f>Criteria!A16</f>
        <v>Multimedia</v>
      </c>
      <c r="B20" s="77" t="str">
        <f>Criteria!B16</f>
        <v>3.1</v>
      </c>
      <c r="C20" s="77" t="str">
        <f>Criteria!C16</f>
        <v>A</v>
      </c>
      <c r="D20" s="77" t="str">
        <f>'E01'!$F17</f>
        <v>NT</v>
      </c>
      <c r="E20" s="77" t="str">
        <f>'E02'!$F17</f>
        <v>NT</v>
      </c>
      <c r="F20" s="77" t="str">
        <f>'E03'!$F17</f>
        <v>NT</v>
      </c>
      <c r="G20" s="77" t="str">
        <f>'E04'!$F17</f>
        <v>NT</v>
      </c>
      <c r="H20" s="77" t="str">
        <f>'E05'!$F17</f>
        <v>NT</v>
      </c>
      <c r="I20" s="77" t="str">
        <f>'E06'!$F17</f>
        <v>NT</v>
      </c>
      <c r="J20" s="77" t="str">
        <f>'E07'!$F17</f>
        <v>NT</v>
      </c>
      <c r="K20" s="77" t="str">
        <f>'E08'!$F17</f>
        <v>NT</v>
      </c>
      <c r="L20" s="77" t="str">
        <f>'E09'!$F17</f>
        <v>NT</v>
      </c>
      <c r="M20" s="77" t="str">
        <f>'E10'!$F17</f>
        <v>NT</v>
      </c>
      <c r="N20" s="77" t="str">
        <f>'E11'!$F17</f>
        <v>NT</v>
      </c>
      <c r="O20" s="77" t="str">
        <f>'E12'!$F17</f>
        <v>NT</v>
      </c>
      <c r="P20" s="77" t="str">
        <f>'E13'!$F17</f>
        <v>NT</v>
      </c>
      <c r="Q20" s="77" t="str">
        <f>'E14'!$F17</f>
        <v>NT</v>
      </c>
      <c r="R20" s="77" t="str">
        <f>'E15'!$F17</f>
        <v>NT</v>
      </c>
      <c r="S20" s="77" t="str">
        <f>'E16'!$F17</f>
        <v>NT</v>
      </c>
      <c r="T20" s="77" t="str">
        <f>'E17'!$F17</f>
        <v>NT</v>
      </c>
      <c r="U20" s="77" t="str">
        <f>'E18'!$F17</f>
        <v>NT</v>
      </c>
      <c r="V20" s="77" t="str">
        <f>'E19'!$F17</f>
        <v>NT</v>
      </c>
      <c r="W20" s="77" t="str">
        <f>'E20'!$F17</f>
        <v>NT</v>
      </c>
      <c r="X20" s="77"/>
      <c r="Y20" s="78" t="str">
        <f t="shared" si="4"/>
        <v>NT</v>
      </c>
      <c r="Z20" s="73"/>
      <c r="AA20" s="75"/>
      <c r="AB20" s="82"/>
      <c r="AC20" s="82" t="s">
        <v>3</v>
      </c>
      <c r="AD20" s="82" t="s">
        <v>4</v>
      </c>
      <c r="AE20" s="75"/>
      <c r="AF20" s="73"/>
      <c r="AG20" s="73"/>
      <c r="AH20" s="90"/>
      <c r="AI20" s="82" t="s">
        <v>3</v>
      </c>
      <c r="AJ20" s="82" t="s">
        <v>4</v>
      </c>
      <c r="AK20" s="12" t="s">
        <v>5</v>
      </c>
    </row>
    <row r="21" spans="1:38">
      <c r="A21" s="79" t="str">
        <f>Criteria!A17</f>
        <v>Multimedia</v>
      </c>
      <c r="B21" s="80" t="str">
        <f>Criteria!B17</f>
        <v>3.2</v>
      </c>
      <c r="C21" s="80" t="str">
        <f>Criteria!C17</f>
        <v>A</v>
      </c>
      <c r="D21" s="80" t="str">
        <f>'E01'!$F18</f>
        <v>NT</v>
      </c>
      <c r="E21" s="80" t="str">
        <f>'E02'!$F18</f>
        <v>NT</v>
      </c>
      <c r="F21" s="80" t="str">
        <f>'E03'!$F18</f>
        <v>NT</v>
      </c>
      <c r="G21" s="80" t="str">
        <f>'E04'!$F18</f>
        <v>NT</v>
      </c>
      <c r="H21" s="80" t="str">
        <f>'E05'!$F18</f>
        <v>NT</v>
      </c>
      <c r="I21" s="80" t="str">
        <f>'E06'!$F18</f>
        <v>NT</v>
      </c>
      <c r="J21" s="80" t="str">
        <f>'E07'!$F18</f>
        <v>NT</v>
      </c>
      <c r="K21" s="80" t="str">
        <f>'E08'!$F18</f>
        <v>NT</v>
      </c>
      <c r="L21" s="80" t="str">
        <f>'E09'!$F18</f>
        <v>NT</v>
      </c>
      <c r="M21" s="80" t="str">
        <f>'E10'!$F18</f>
        <v>NT</v>
      </c>
      <c r="N21" s="80" t="str">
        <f>'E11'!$F18</f>
        <v>NT</v>
      </c>
      <c r="O21" s="80" t="str">
        <f>'E12'!$F18</f>
        <v>NT</v>
      </c>
      <c r="P21" s="80" t="str">
        <f>'E13'!$F18</f>
        <v>NT</v>
      </c>
      <c r="Q21" s="80" t="str">
        <f>'E14'!$F18</f>
        <v>NT</v>
      </c>
      <c r="R21" s="80" t="str">
        <f>'E15'!$F18</f>
        <v>NT</v>
      </c>
      <c r="S21" s="80" t="str">
        <f>'E16'!$F18</f>
        <v>NT</v>
      </c>
      <c r="T21" s="80" t="str">
        <f>'E17'!$F18</f>
        <v>NT</v>
      </c>
      <c r="U21" s="80" t="str">
        <f>'E18'!$F18</f>
        <v>NT</v>
      </c>
      <c r="V21" s="80" t="str">
        <f>'E19'!$F18</f>
        <v>NT</v>
      </c>
      <c r="W21" s="80" t="str">
        <f>'E20'!$F18</f>
        <v>NT</v>
      </c>
      <c r="X21" s="80"/>
      <c r="Y21" s="81" t="str">
        <f t="shared" si="4"/>
        <v>NT</v>
      </c>
      <c r="Z21" s="73"/>
      <c r="AA21" s="75"/>
      <c r="AB21" s="82" t="s">
        <v>0</v>
      </c>
      <c r="AC21" s="91" t="str">
        <f>IF(AF11&gt;0,(CalculationBase!AC11)/(CalculationBase!AC11+CalculationBase!AD11),"-")</f>
        <v>-</v>
      </c>
      <c r="AD21" s="91" t="str">
        <f>IF(AF11&gt;0,(CalculationBase!AD11)/CalculationBase!AF11,"-")</f>
        <v>-</v>
      </c>
      <c r="AE21" s="75"/>
      <c r="AF21" s="73"/>
      <c r="AG21" s="73"/>
      <c r="AH21" s="92" t="s">
        <v>152</v>
      </c>
      <c r="AI21" s="83">
        <f>COUNTIFS(Y7:Y15,"C")</f>
        <v>0</v>
      </c>
      <c r="AJ21" s="83">
        <f>COUNTIFS(Y7:Y15,"NC")</f>
        <v>0</v>
      </c>
      <c r="AK21" s="83">
        <f>COUNTIFS(Y7:Y15,"NA")</f>
        <v>0</v>
      </c>
      <c r="AL21" s="93" t="e">
        <f>AI21/(SUM(AI21:AJ21))</f>
        <v>#DIV/0!</v>
      </c>
    </row>
    <row r="22" spans="1:38">
      <c r="A22" s="79" t="str">
        <f>Criteria!A18</f>
        <v>Multimedia</v>
      </c>
      <c r="B22" s="80" t="str">
        <f>Criteria!B18</f>
        <v>3.3</v>
      </c>
      <c r="C22" s="80" t="str">
        <f>Criteria!C18</f>
        <v>A</v>
      </c>
      <c r="D22" s="80" t="str">
        <f>'E01'!$F19</f>
        <v>NT</v>
      </c>
      <c r="E22" s="80" t="str">
        <f>'E02'!$F19</f>
        <v>NT</v>
      </c>
      <c r="F22" s="80" t="str">
        <f>'E03'!$F19</f>
        <v>NT</v>
      </c>
      <c r="G22" s="80" t="str">
        <f>'E04'!$F19</f>
        <v>NT</v>
      </c>
      <c r="H22" s="80" t="str">
        <f>'E05'!$F19</f>
        <v>NT</v>
      </c>
      <c r="I22" s="80" t="str">
        <f>'E06'!$F19</f>
        <v>NT</v>
      </c>
      <c r="J22" s="80" t="str">
        <f>'E07'!$F19</f>
        <v>NT</v>
      </c>
      <c r="K22" s="80" t="str">
        <f>'E08'!$F19</f>
        <v>NT</v>
      </c>
      <c r="L22" s="80" t="str">
        <f>'E09'!$F19</f>
        <v>NT</v>
      </c>
      <c r="M22" s="80" t="str">
        <f>'E10'!$F19</f>
        <v>NT</v>
      </c>
      <c r="N22" s="80" t="str">
        <f>'E11'!$F19</f>
        <v>NT</v>
      </c>
      <c r="O22" s="80" t="str">
        <f>'E12'!$F19</f>
        <v>NT</v>
      </c>
      <c r="P22" s="80" t="str">
        <f>'E13'!$F19</f>
        <v>NT</v>
      </c>
      <c r="Q22" s="80" t="str">
        <f>'E14'!$F19</f>
        <v>NT</v>
      </c>
      <c r="R22" s="80" t="str">
        <f>'E15'!$F19</f>
        <v>NT</v>
      </c>
      <c r="S22" s="80" t="str">
        <f>'E16'!$F19</f>
        <v>NT</v>
      </c>
      <c r="T22" s="80" t="str">
        <f>'E17'!$F19</f>
        <v>NT</v>
      </c>
      <c r="U22" s="80" t="str">
        <f>'E18'!$F19</f>
        <v>NT</v>
      </c>
      <c r="V22" s="80" t="str">
        <f>'E19'!$F19</f>
        <v>NT</v>
      </c>
      <c r="W22" s="80" t="str">
        <f>'E20'!$F19</f>
        <v>NT</v>
      </c>
      <c r="X22" s="80"/>
      <c r="Y22" s="81" t="str">
        <f t="shared" si="4"/>
        <v>NT</v>
      </c>
      <c r="Z22" s="73"/>
      <c r="AA22" s="75"/>
      <c r="AB22" s="82" t="s">
        <v>1</v>
      </c>
      <c r="AC22" s="91" t="str">
        <f>IF(AF12&gt;0,(CalculationBase!AC12)/(CalculationBase!AC12+CalculationBase!AD12),"-")</f>
        <v>-</v>
      </c>
      <c r="AD22" s="91" t="str">
        <f>IF(AF12&gt;0,(CalculationBase!AD12)/CalculationBase!AF12,"-")</f>
        <v>-</v>
      </c>
      <c r="AE22" s="75"/>
      <c r="AF22" s="73"/>
      <c r="AG22" s="73"/>
      <c r="AH22" s="92" t="s">
        <v>161</v>
      </c>
      <c r="AI22" s="83">
        <f>COUNTIFS(Y16:Y19,"C")</f>
        <v>0</v>
      </c>
      <c r="AJ22" s="83">
        <f>COUNTIFS(Y16:Y19,"NC")</f>
        <v>0</v>
      </c>
      <c r="AK22" s="83">
        <f>COUNTIFS(Y16:Y19,"NA")</f>
        <v>0</v>
      </c>
      <c r="AL22" s="93" t="e">
        <f t="shared" ref="AL22:AL35" si="5">AI22/(SUM(AI22:AJ22))</f>
        <v>#DIV/0!</v>
      </c>
    </row>
    <row r="23" spans="1:38">
      <c r="A23" s="79" t="str">
        <f>Criteria!A19</f>
        <v>Multimedia</v>
      </c>
      <c r="B23" s="80" t="str">
        <f>Criteria!B19</f>
        <v>3.4</v>
      </c>
      <c r="C23" s="80" t="str">
        <f>Criteria!C19</f>
        <v>A</v>
      </c>
      <c r="D23" s="80" t="str">
        <f>'E01'!$F20</f>
        <v>NT</v>
      </c>
      <c r="E23" s="80" t="str">
        <f>'E02'!$F20</f>
        <v>NT</v>
      </c>
      <c r="F23" s="80" t="str">
        <f>'E03'!$F20</f>
        <v>NT</v>
      </c>
      <c r="G23" s="80" t="str">
        <f>'E04'!$F20</f>
        <v>NT</v>
      </c>
      <c r="H23" s="80" t="str">
        <f>'E05'!$F20</f>
        <v>NT</v>
      </c>
      <c r="I23" s="80" t="str">
        <f>'E06'!$F20</f>
        <v>NT</v>
      </c>
      <c r="J23" s="80" t="str">
        <f>'E07'!$F20</f>
        <v>NT</v>
      </c>
      <c r="K23" s="80" t="str">
        <f>'E08'!$F20</f>
        <v>NT</v>
      </c>
      <c r="L23" s="80" t="str">
        <f>'E09'!$F20</f>
        <v>NT</v>
      </c>
      <c r="M23" s="80" t="str">
        <f>'E10'!$F20</f>
        <v>NT</v>
      </c>
      <c r="N23" s="80" t="str">
        <f>'E11'!$F20</f>
        <v>NT</v>
      </c>
      <c r="O23" s="80" t="str">
        <f>'E12'!$F20</f>
        <v>NT</v>
      </c>
      <c r="P23" s="80" t="str">
        <f>'E13'!$F20</f>
        <v>NT</v>
      </c>
      <c r="Q23" s="80" t="str">
        <f>'E14'!$F20</f>
        <v>NT</v>
      </c>
      <c r="R23" s="80" t="str">
        <f>'E15'!$F20</f>
        <v>NT</v>
      </c>
      <c r="S23" s="80" t="str">
        <f>'E16'!$F20</f>
        <v>NT</v>
      </c>
      <c r="T23" s="80" t="str">
        <f>'E17'!$F20</f>
        <v>NT</v>
      </c>
      <c r="U23" s="80" t="str">
        <f>'E18'!$F20</f>
        <v>NT</v>
      </c>
      <c r="V23" s="80" t="str">
        <f>'E19'!$F20</f>
        <v>NT</v>
      </c>
      <c r="W23" s="80" t="str">
        <f>'E20'!$F20</f>
        <v>NT</v>
      </c>
      <c r="X23" s="80"/>
      <c r="Y23" s="81" t="str">
        <f t="shared" si="4"/>
        <v>NT</v>
      </c>
      <c r="Z23" s="73"/>
      <c r="AA23" s="75"/>
      <c r="AB23" s="73"/>
      <c r="AC23" s="73"/>
      <c r="AD23" s="73"/>
      <c r="AE23" s="75"/>
      <c r="AF23" s="73"/>
      <c r="AG23" s="73"/>
      <c r="AH23" s="92" t="s">
        <v>166</v>
      </c>
      <c r="AI23" s="83">
        <f>COUNTIFS(Y20:Y37,"C")</f>
        <v>0</v>
      </c>
      <c r="AJ23" s="83">
        <f>COUNTIFS(Y20:Y37,"NC")</f>
        <v>0</v>
      </c>
      <c r="AK23" s="83">
        <f>COUNTIFS(Y20:Y37,"NA")</f>
        <v>0</v>
      </c>
      <c r="AL23" s="93" t="e">
        <f t="shared" si="5"/>
        <v>#DIV/0!</v>
      </c>
    </row>
    <row r="24" spans="1:38">
      <c r="A24" s="79" t="str">
        <f>Criteria!A20</f>
        <v>Multimedia</v>
      </c>
      <c r="B24" s="80" t="str">
        <f>Criteria!B20</f>
        <v>3.5</v>
      </c>
      <c r="C24" s="80" t="str">
        <f>Criteria!C20</f>
        <v>A</v>
      </c>
      <c r="D24" s="80" t="str">
        <f>'E01'!$F21</f>
        <v>NT</v>
      </c>
      <c r="E24" s="80" t="str">
        <f>'E02'!$F21</f>
        <v>NT</v>
      </c>
      <c r="F24" s="80" t="str">
        <f>'E03'!$F21</f>
        <v>NT</v>
      </c>
      <c r="G24" s="80" t="str">
        <f>'E04'!$F21</f>
        <v>NT</v>
      </c>
      <c r="H24" s="80" t="str">
        <f>'E05'!$F21</f>
        <v>NT</v>
      </c>
      <c r="I24" s="80" t="str">
        <f>'E06'!$F21</f>
        <v>NT</v>
      </c>
      <c r="J24" s="80" t="str">
        <f>'E07'!$F21</f>
        <v>NT</v>
      </c>
      <c r="K24" s="80" t="str">
        <f>'E08'!$F21</f>
        <v>NT</v>
      </c>
      <c r="L24" s="80" t="str">
        <f>'E09'!$F21</f>
        <v>NT</v>
      </c>
      <c r="M24" s="80" t="str">
        <f>'E10'!$F21</f>
        <v>NT</v>
      </c>
      <c r="N24" s="80" t="str">
        <f>'E11'!$F21</f>
        <v>NT</v>
      </c>
      <c r="O24" s="80" t="str">
        <f>'E12'!$F21</f>
        <v>NT</v>
      </c>
      <c r="P24" s="80" t="str">
        <f>'E13'!$F21</f>
        <v>NT</v>
      </c>
      <c r="Q24" s="80" t="str">
        <f>'E14'!$F21</f>
        <v>NT</v>
      </c>
      <c r="R24" s="80" t="str">
        <f>'E15'!$F21</f>
        <v>NT</v>
      </c>
      <c r="S24" s="80" t="str">
        <f>'E16'!$F21</f>
        <v>NT</v>
      </c>
      <c r="T24" s="80" t="str">
        <f>'E17'!$F21</f>
        <v>NT</v>
      </c>
      <c r="U24" s="80" t="str">
        <f>'E18'!$F21</f>
        <v>NT</v>
      </c>
      <c r="V24" s="80" t="str">
        <f>'E19'!$F21</f>
        <v>NT</v>
      </c>
      <c r="W24" s="80" t="str">
        <f>'E20'!$F21</f>
        <v>NT</v>
      </c>
      <c r="X24" s="80"/>
      <c r="Y24" s="81" t="str">
        <f t="shared" si="4"/>
        <v>NT</v>
      </c>
      <c r="Z24" s="73"/>
      <c r="AA24" s="75"/>
      <c r="AB24" s="73"/>
      <c r="AC24" s="73"/>
      <c r="AD24" s="73"/>
      <c r="AE24" s="75"/>
      <c r="AF24" s="73"/>
      <c r="AG24" s="73"/>
      <c r="AH24" s="92" t="s">
        <v>184</v>
      </c>
      <c r="AI24" s="83">
        <f>COUNTIFS(Y38:Y42,"C")</f>
        <v>0</v>
      </c>
      <c r="AJ24" s="83">
        <f>COUNTIFS(Y38:Y42,"NC")</f>
        <v>0</v>
      </c>
      <c r="AK24" s="83">
        <f>COUNTIFS(Y38:Y42,"NA")</f>
        <v>0</v>
      </c>
      <c r="AL24" s="93" t="e">
        <f t="shared" si="5"/>
        <v>#DIV/0!</v>
      </c>
    </row>
    <row r="25" spans="1:38">
      <c r="A25" s="79" t="str">
        <f>Criteria!A21</f>
        <v>Multimedia</v>
      </c>
      <c r="B25" s="80" t="str">
        <f>Criteria!B21</f>
        <v>3.6</v>
      </c>
      <c r="C25" s="80" t="str">
        <f>Criteria!C21</f>
        <v>A</v>
      </c>
      <c r="D25" s="80" t="str">
        <f>'E01'!$F22</f>
        <v>NT</v>
      </c>
      <c r="E25" s="80" t="str">
        <f>'E02'!$F22</f>
        <v>NT</v>
      </c>
      <c r="F25" s="80" t="str">
        <f>'E03'!$F22</f>
        <v>NT</v>
      </c>
      <c r="G25" s="80" t="str">
        <f>'E04'!$F22</f>
        <v>NT</v>
      </c>
      <c r="H25" s="80" t="str">
        <f>'E05'!$F22</f>
        <v>NT</v>
      </c>
      <c r="I25" s="80" t="str">
        <f>'E06'!$F22</f>
        <v>NT</v>
      </c>
      <c r="J25" s="80" t="str">
        <f>'E07'!$F22</f>
        <v>NT</v>
      </c>
      <c r="K25" s="80" t="str">
        <f>'E08'!$F22</f>
        <v>NT</v>
      </c>
      <c r="L25" s="80" t="str">
        <f>'E09'!$F22</f>
        <v>NT</v>
      </c>
      <c r="M25" s="80" t="str">
        <f>'E10'!$F22</f>
        <v>NT</v>
      </c>
      <c r="N25" s="80" t="str">
        <f>'E11'!$F22</f>
        <v>NT</v>
      </c>
      <c r="O25" s="80" t="str">
        <f>'E12'!$F22</f>
        <v>NT</v>
      </c>
      <c r="P25" s="80" t="str">
        <f>'E13'!$F22</f>
        <v>NT</v>
      </c>
      <c r="Q25" s="80" t="str">
        <f>'E14'!$F22</f>
        <v>NT</v>
      </c>
      <c r="R25" s="80" t="str">
        <f>'E15'!$F22</f>
        <v>NT</v>
      </c>
      <c r="S25" s="80" t="str">
        <f>'E16'!$F22</f>
        <v>NT</v>
      </c>
      <c r="T25" s="80" t="str">
        <f>'E17'!$F22</f>
        <v>NT</v>
      </c>
      <c r="U25" s="80" t="str">
        <f>'E18'!$F22</f>
        <v>NT</v>
      </c>
      <c r="V25" s="80" t="str">
        <f>'E19'!$F22</f>
        <v>NT</v>
      </c>
      <c r="W25" s="80" t="str">
        <f>'E20'!$F22</f>
        <v>NT</v>
      </c>
      <c r="X25" s="80"/>
      <c r="Y25" s="81" t="str">
        <f t="shared" si="4"/>
        <v>NT</v>
      </c>
      <c r="Z25" s="73"/>
      <c r="AA25" s="75"/>
      <c r="AB25" s="154" t="s">
        <v>286</v>
      </c>
      <c r="AC25" s="154"/>
      <c r="AD25" s="154"/>
      <c r="AE25" s="75"/>
      <c r="AF25" s="73"/>
      <c r="AG25" s="73"/>
      <c r="AH25" s="92" t="s">
        <v>190</v>
      </c>
      <c r="AI25" s="83">
        <f>COUNTIFS(Y43:Y47,"C")</f>
        <v>0</v>
      </c>
      <c r="AJ25" s="83">
        <f>COUNTIFS(Y43:Y47,"NC")</f>
        <v>0</v>
      </c>
      <c r="AK25" s="83">
        <f>COUNTIFS(Y43:Y47,"NA")</f>
        <v>0</v>
      </c>
      <c r="AL25" s="93" t="e">
        <f t="shared" si="5"/>
        <v>#DIV/0!</v>
      </c>
    </row>
    <row r="26" spans="1:38">
      <c r="A26" s="79" t="str">
        <f>Criteria!A22</f>
        <v>Multimedia</v>
      </c>
      <c r="B26" s="80" t="str">
        <f>Criteria!B22</f>
        <v>3.7</v>
      </c>
      <c r="C26" s="80" t="str">
        <f>Criteria!C22</f>
        <v>A</v>
      </c>
      <c r="D26" s="80" t="str">
        <f>'E01'!$F23</f>
        <v>NT</v>
      </c>
      <c r="E26" s="80" t="str">
        <f>'E02'!$F23</f>
        <v>NT</v>
      </c>
      <c r="F26" s="80" t="str">
        <f>'E03'!$F23</f>
        <v>NT</v>
      </c>
      <c r="G26" s="80" t="str">
        <f>'E04'!$F23</f>
        <v>NT</v>
      </c>
      <c r="H26" s="80" t="str">
        <f>'E05'!$F23</f>
        <v>NT</v>
      </c>
      <c r="I26" s="80" t="str">
        <f>'E06'!$F23</f>
        <v>NT</v>
      </c>
      <c r="J26" s="80" t="str">
        <f>'E07'!$F23</f>
        <v>NT</v>
      </c>
      <c r="K26" s="80" t="str">
        <f>'E08'!$F23</f>
        <v>NT</v>
      </c>
      <c r="L26" s="80" t="str">
        <f>'E09'!$F23</f>
        <v>NT</v>
      </c>
      <c r="M26" s="80" t="str">
        <f>'E10'!$F23</f>
        <v>NT</v>
      </c>
      <c r="N26" s="80" t="str">
        <f>'E11'!$F23</f>
        <v>NT</v>
      </c>
      <c r="O26" s="80" t="str">
        <f>'E12'!$F23</f>
        <v>NT</v>
      </c>
      <c r="P26" s="80" t="str">
        <f>'E13'!$F23</f>
        <v>NT</v>
      </c>
      <c r="Q26" s="80" t="str">
        <f>'E14'!$F23</f>
        <v>NT</v>
      </c>
      <c r="R26" s="80" t="str">
        <f>'E15'!$F23</f>
        <v>NT</v>
      </c>
      <c r="S26" s="80" t="str">
        <f>'E16'!$F23</f>
        <v>NT</v>
      </c>
      <c r="T26" s="80" t="str">
        <f>'E17'!$F23</f>
        <v>NT</v>
      </c>
      <c r="U26" s="80" t="str">
        <f>'E18'!$F23</f>
        <v>NT</v>
      </c>
      <c r="V26" s="80" t="str">
        <f>'E19'!$F23</f>
        <v>NT</v>
      </c>
      <c r="W26" s="80" t="str">
        <f>'E20'!$F23</f>
        <v>NT</v>
      </c>
      <c r="X26" s="80"/>
      <c r="Y26" s="81" t="str">
        <f t="shared" si="4"/>
        <v>NT</v>
      </c>
      <c r="Z26" s="73"/>
      <c r="AA26" s="75"/>
      <c r="AB26" s="82"/>
      <c r="AC26" s="82" t="s">
        <v>3</v>
      </c>
      <c r="AD26" s="82" t="s">
        <v>4</v>
      </c>
      <c r="AE26" s="75"/>
      <c r="AF26" s="73"/>
      <c r="AG26" s="73"/>
      <c r="AH26" s="92" t="s">
        <v>195</v>
      </c>
      <c r="AI26" s="83">
        <f>COUNTIFS(Y48:Y49,"C")</f>
        <v>0</v>
      </c>
      <c r="AJ26" s="83">
        <f>COUNTIFS(Y48:Y49,"NC")</f>
        <v>0</v>
      </c>
      <c r="AK26" s="83">
        <f>COUNTIFS(Y48:Y49,"NA")</f>
        <v>0</v>
      </c>
      <c r="AL26" s="93" t="e">
        <f t="shared" si="5"/>
        <v>#DIV/0!</v>
      </c>
    </row>
    <row r="27" spans="1:38">
      <c r="A27" s="79" t="str">
        <f>Criteria!A23</f>
        <v>Multimedia</v>
      </c>
      <c r="B27" s="80" t="str">
        <f>Criteria!B23</f>
        <v>3.8</v>
      </c>
      <c r="C27" s="80" t="str">
        <f>Criteria!C23</f>
        <v>A</v>
      </c>
      <c r="D27" s="80" t="str">
        <f>'E01'!$F24</f>
        <v>NT</v>
      </c>
      <c r="E27" s="80" t="str">
        <f>'E02'!$F24</f>
        <v>NT</v>
      </c>
      <c r="F27" s="80" t="str">
        <f>'E03'!$F24</f>
        <v>NT</v>
      </c>
      <c r="G27" s="80" t="str">
        <f>'E04'!$F24</f>
        <v>NT</v>
      </c>
      <c r="H27" s="80" t="str">
        <f>'E05'!$F24</f>
        <v>NT</v>
      </c>
      <c r="I27" s="80" t="str">
        <f>'E06'!$F24</f>
        <v>NT</v>
      </c>
      <c r="J27" s="80" t="str">
        <f>'E07'!$F24</f>
        <v>NT</v>
      </c>
      <c r="K27" s="80" t="str">
        <f>'E08'!$F24</f>
        <v>NT</v>
      </c>
      <c r="L27" s="80" t="str">
        <f>'E09'!$F24</f>
        <v>NT</v>
      </c>
      <c r="M27" s="80" t="str">
        <f>'E10'!$F24</f>
        <v>NT</v>
      </c>
      <c r="N27" s="80" t="str">
        <f>'E11'!$F24</f>
        <v>NT</v>
      </c>
      <c r="O27" s="80" t="str">
        <f>'E12'!$F24</f>
        <v>NT</v>
      </c>
      <c r="P27" s="80" t="str">
        <f>'E13'!$F24</f>
        <v>NT</v>
      </c>
      <c r="Q27" s="80" t="str">
        <f>'E14'!$F24</f>
        <v>NT</v>
      </c>
      <c r="R27" s="80" t="str">
        <f>'E15'!$F24</f>
        <v>NT</v>
      </c>
      <c r="S27" s="80" t="str">
        <f>'E16'!$F24</f>
        <v>NT</v>
      </c>
      <c r="T27" s="80" t="str">
        <f>'E17'!$F24</f>
        <v>NT</v>
      </c>
      <c r="U27" s="80" t="str">
        <f>'E18'!$F24</f>
        <v>NT</v>
      </c>
      <c r="V27" s="80" t="str">
        <f>'E19'!$F24</f>
        <v>NT</v>
      </c>
      <c r="W27" s="80" t="str">
        <f>'E20'!$F24</f>
        <v>NT</v>
      </c>
      <c r="X27" s="80"/>
      <c r="Y27" s="81" t="str">
        <f t="shared" si="4"/>
        <v>NT</v>
      </c>
      <c r="Z27" s="73"/>
      <c r="AA27" s="75"/>
      <c r="AB27" s="82" t="s">
        <v>287</v>
      </c>
      <c r="AC27" s="91" t="str">
        <f>CalculationBase!AC21</f>
        <v>-</v>
      </c>
      <c r="AD27" s="91" t="str">
        <f>CalculationBase!AD21</f>
        <v>-</v>
      </c>
      <c r="AE27" s="75"/>
      <c r="AF27" s="73"/>
      <c r="AG27" s="73"/>
      <c r="AH27" s="92" t="s">
        <v>274</v>
      </c>
      <c r="AI27" s="83">
        <f>COUNTIFS(Y50:Y51,"C")</f>
        <v>0</v>
      </c>
      <c r="AJ27" s="83">
        <f>COUNTIFS(Y50:Y51,"NC")</f>
        <v>0</v>
      </c>
      <c r="AK27" s="83">
        <f>COUNTIFS(Y50:Y51,"NA")</f>
        <v>0</v>
      </c>
      <c r="AL27" s="93" t="e">
        <f t="shared" si="5"/>
        <v>#DIV/0!</v>
      </c>
    </row>
    <row r="28" spans="1:38">
      <c r="A28" s="79" t="str">
        <f>Criteria!A24</f>
        <v>Multimedia</v>
      </c>
      <c r="B28" s="80" t="str">
        <f>Criteria!B24</f>
        <v>3.9</v>
      </c>
      <c r="C28" s="80" t="str">
        <f>Criteria!C24</f>
        <v>AA</v>
      </c>
      <c r="D28" s="80" t="str">
        <f>'E01'!$F25</f>
        <v>NT</v>
      </c>
      <c r="E28" s="80" t="str">
        <f>'E02'!$F25</f>
        <v>NT</v>
      </c>
      <c r="F28" s="80" t="str">
        <f>'E03'!$F25</f>
        <v>NT</v>
      </c>
      <c r="G28" s="80" t="str">
        <f>'E04'!$F25</f>
        <v>NT</v>
      </c>
      <c r="H28" s="80" t="str">
        <f>'E05'!$F25</f>
        <v>NT</v>
      </c>
      <c r="I28" s="80" t="str">
        <f>'E06'!$F25</f>
        <v>NT</v>
      </c>
      <c r="J28" s="80" t="str">
        <f>'E07'!$F25</f>
        <v>NT</v>
      </c>
      <c r="K28" s="80" t="str">
        <f>'E08'!$F25</f>
        <v>NT</v>
      </c>
      <c r="L28" s="80" t="str">
        <f>'E09'!$F25</f>
        <v>NT</v>
      </c>
      <c r="M28" s="80" t="str">
        <f>'E10'!$F25</f>
        <v>NT</v>
      </c>
      <c r="N28" s="80" t="str">
        <f>'E11'!$F25</f>
        <v>NT</v>
      </c>
      <c r="O28" s="80" t="str">
        <f>'E12'!$F25</f>
        <v>NT</v>
      </c>
      <c r="P28" s="80" t="str">
        <f>'E13'!$F25</f>
        <v>NT</v>
      </c>
      <c r="Q28" s="80" t="str">
        <f>'E14'!$F25</f>
        <v>NT</v>
      </c>
      <c r="R28" s="80" t="str">
        <f>'E15'!$F25</f>
        <v>NT</v>
      </c>
      <c r="S28" s="80" t="str">
        <f>'E16'!$F25</f>
        <v>NT</v>
      </c>
      <c r="T28" s="80" t="str">
        <f>'E17'!$F25</f>
        <v>NT</v>
      </c>
      <c r="U28" s="80" t="str">
        <f>'E18'!$F25</f>
        <v>NT</v>
      </c>
      <c r="V28" s="80" t="str">
        <f>'E19'!$F25</f>
        <v>NT</v>
      </c>
      <c r="W28" s="80" t="str">
        <f>'E20'!$F25</f>
        <v>NT</v>
      </c>
      <c r="X28" s="80"/>
      <c r="Y28" s="81" t="str">
        <f t="shared" si="4"/>
        <v>NT</v>
      </c>
      <c r="Z28" s="73"/>
      <c r="AA28" s="75"/>
      <c r="AB28" s="82" t="s">
        <v>288</v>
      </c>
      <c r="AC28" s="91" t="str">
        <f>IF(AF11&gt;0,((CalculationBase!AC12+CalculationBase!AC11))/(CalculationBase!AF11+CalculationBase!AF12),"-")</f>
        <v>-</v>
      </c>
      <c r="AD28" s="91" t="str">
        <f>IF(AF11&gt;0,((CalculationBase!AD11+CalculationBase!AD12))/(CalculationBase!AF11+CalculationBase!AF12),"-")</f>
        <v>-</v>
      </c>
      <c r="AE28" s="75"/>
      <c r="AF28" s="73"/>
      <c r="AG28" s="73"/>
      <c r="AH28" s="92" t="s">
        <v>275</v>
      </c>
      <c r="AI28" s="83">
        <f>COUNTIFS(Y52:Y58,"C")</f>
        <v>0</v>
      </c>
      <c r="AJ28" s="83">
        <f>COUNTIFS(Y52:Y58,"NC")</f>
        <v>0</v>
      </c>
      <c r="AK28" s="83">
        <f>COUNTIFS(Y52:Y58,"NA")</f>
        <v>0</v>
      </c>
      <c r="AL28" s="93" t="e">
        <f t="shared" si="5"/>
        <v>#DIV/0!</v>
      </c>
    </row>
    <row r="29" spans="1:38">
      <c r="A29" s="79" t="str">
        <f>Criteria!A25</f>
        <v>Multimedia</v>
      </c>
      <c r="B29" s="80" t="str">
        <f>Criteria!B25</f>
        <v>3.10</v>
      </c>
      <c r="C29" s="80" t="str">
        <f>Criteria!C25</f>
        <v>AA</v>
      </c>
      <c r="D29" s="80" t="str">
        <f>'E01'!$F26</f>
        <v>NT</v>
      </c>
      <c r="E29" s="80" t="str">
        <f>'E02'!$F26</f>
        <v>NT</v>
      </c>
      <c r="F29" s="80" t="str">
        <f>'E03'!$F26</f>
        <v>NT</v>
      </c>
      <c r="G29" s="80" t="str">
        <f>'E04'!$F26</f>
        <v>NT</v>
      </c>
      <c r="H29" s="80" t="str">
        <f>'E05'!$F26</f>
        <v>NT</v>
      </c>
      <c r="I29" s="80" t="str">
        <f>'E06'!$F26</f>
        <v>NT</v>
      </c>
      <c r="J29" s="80" t="str">
        <f>'E07'!$F26</f>
        <v>NT</v>
      </c>
      <c r="K29" s="80" t="str">
        <f>'E08'!$F26</f>
        <v>NT</v>
      </c>
      <c r="L29" s="80" t="str">
        <f>'E09'!$F26</f>
        <v>NT</v>
      </c>
      <c r="M29" s="80" t="str">
        <f>'E10'!$F26</f>
        <v>NT</v>
      </c>
      <c r="N29" s="80" t="str">
        <f>'E11'!$F26</f>
        <v>NT</v>
      </c>
      <c r="O29" s="80" t="str">
        <f>'E12'!$F26</f>
        <v>NT</v>
      </c>
      <c r="P29" s="80" t="str">
        <f>'E13'!$F26</f>
        <v>NT</v>
      </c>
      <c r="Q29" s="80" t="str">
        <f>'E14'!$F26</f>
        <v>NT</v>
      </c>
      <c r="R29" s="80" t="str">
        <f>'E15'!$F26</f>
        <v>NT</v>
      </c>
      <c r="S29" s="80" t="str">
        <f>'E16'!$F26</f>
        <v>NT</v>
      </c>
      <c r="T29" s="80" t="str">
        <f>'E17'!$F26</f>
        <v>NT</v>
      </c>
      <c r="U29" s="80" t="str">
        <f>'E18'!$F26</f>
        <v>NT</v>
      </c>
      <c r="V29" s="80" t="str">
        <f>'E19'!$F26</f>
        <v>NT</v>
      </c>
      <c r="W29" s="80" t="str">
        <f>'E20'!$F26</f>
        <v>NT</v>
      </c>
      <c r="X29" s="80"/>
      <c r="Y29" s="81" t="str">
        <f t="shared" si="4"/>
        <v>NT</v>
      </c>
      <c r="Z29" s="73"/>
      <c r="AA29" s="75"/>
      <c r="AB29" s="75"/>
      <c r="AC29" s="75"/>
      <c r="AD29" s="75"/>
      <c r="AE29" s="75"/>
      <c r="AF29" s="73"/>
      <c r="AG29" s="73"/>
      <c r="AH29" s="92" t="s">
        <v>208</v>
      </c>
      <c r="AI29" s="83">
        <f>COUNTIFS(Y59:Y70,"C")</f>
        <v>0</v>
      </c>
      <c r="AJ29" s="83">
        <f>COUNTIFS(Y59:Y70,"NC")</f>
        <v>0</v>
      </c>
      <c r="AK29" s="83">
        <f>COUNTIFS(Y59:Y70,"NA")</f>
        <v>0</v>
      </c>
      <c r="AL29" s="93" t="e">
        <f t="shared" si="5"/>
        <v>#DIV/0!</v>
      </c>
    </row>
    <row r="30" spans="1:38">
      <c r="A30" s="79" t="str">
        <f>Criteria!A26</f>
        <v>Multimedia</v>
      </c>
      <c r="B30" s="80" t="str">
        <f>Criteria!B26</f>
        <v>3.11</v>
      </c>
      <c r="C30" s="80" t="str">
        <f>Criteria!C26</f>
        <v>A</v>
      </c>
      <c r="D30" s="80" t="str">
        <f>'E01'!$F27</f>
        <v>NT</v>
      </c>
      <c r="E30" s="80" t="str">
        <f>'E02'!$F27</f>
        <v>NT</v>
      </c>
      <c r="F30" s="80" t="str">
        <f>'E03'!$F27</f>
        <v>NT</v>
      </c>
      <c r="G30" s="80" t="str">
        <f>'E04'!$F27</f>
        <v>NT</v>
      </c>
      <c r="H30" s="80" t="str">
        <f>'E05'!$F27</f>
        <v>NT</v>
      </c>
      <c r="I30" s="80" t="str">
        <f>'E06'!$F27</f>
        <v>NT</v>
      </c>
      <c r="J30" s="80" t="str">
        <f>'E07'!$F27</f>
        <v>NT</v>
      </c>
      <c r="K30" s="80" t="str">
        <f>'E08'!$F27</f>
        <v>NT</v>
      </c>
      <c r="L30" s="80" t="str">
        <f>'E09'!$F27</f>
        <v>NT</v>
      </c>
      <c r="M30" s="80" t="str">
        <f>'E10'!$F27</f>
        <v>NT</v>
      </c>
      <c r="N30" s="80" t="str">
        <f>'E11'!$F27</f>
        <v>NT</v>
      </c>
      <c r="O30" s="80" t="str">
        <f>'E12'!$F27</f>
        <v>NT</v>
      </c>
      <c r="P30" s="80" t="str">
        <f>'E13'!$F27</f>
        <v>NT</v>
      </c>
      <c r="Q30" s="80" t="str">
        <f>'E14'!$F27</f>
        <v>NT</v>
      </c>
      <c r="R30" s="80" t="str">
        <f>'E15'!$F27</f>
        <v>NT</v>
      </c>
      <c r="S30" s="80" t="str">
        <f>'E16'!$F27</f>
        <v>NT</v>
      </c>
      <c r="T30" s="80" t="str">
        <f>'E17'!$F27</f>
        <v>NT</v>
      </c>
      <c r="U30" s="80" t="str">
        <f>'E18'!$F27</f>
        <v>NT</v>
      </c>
      <c r="V30" s="80" t="str">
        <f>'E19'!$F27</f>
        <v>NT</v>
      </c>
      <c r="W30" s="80" t="str">
        <f>'E20'!$F27</f>
        <v>NT</v>
      </c>
      <c r="X30" s="80"/>
      <c r="Y30" s="81" t="str">
        <f t="shared" si="4"/>
        <v>NT</v>
      </c>
      <c r="Z30" s="73"/>
      <c r="AA30" s="75"/>
      <c r="AB30" s="155"/>
      <c r="AC30" s="155"/>
      <c r="AD30" s="155"/>
      <c r="AE30" s="75"/>
      <c r="AF30" s="73"/>
      <c r="AG30" s="73"/>
      <c r="AH30" s="92" t="s">
        <v>13</v>
      </c>
      <c r="AI30" s="83">
        <f>COUNTIFS(Y71:Y74,"C")</f>
        <v>0</v>
      </c>
      <c r="AJ30" s="83">
        <f>COUNTIFS(Y71:Y74,"NC")</f>
        <v>0</v>
      </c>
      <c r="AK30" s="83">
        <f>COUNTIFS(Y71:Y74,"NA")</f>
        <v>0</v>
      </c>
      <c r="AL30" s="93" t="e">
        <f t="shared" si="5"/>
        <v>#DIV/0!</v>
      </c>
    </row>
    <row r="31" spans="1:38">
      <c r="A31" s="79" t="str">
        <f>Criteria!A27</f>
        <v>Multimedia</v>
      </c>
      <c r="B31" s="80" t="str">
        <f>Criteria!B27</f>
        <v>3.12</v>
      </c>
      <c r="C31" s="80" t="str">
        <f>Criteria!C27</f>
        <v>A</v>
      </c>
      <c r="D31" s="80" t="str">
        <f>'E01'!$F28</f>
        <v>NT</v>
      </c>
      <c r="E31" s="80" t="str">
        <f>'E02'!$F28</f>
        <v>NT</v>
      </c>
      <c r="F31" s="80" t="str">
        <f>'E03'!$F28</f>
        <v>NT</v>
      </c>
      <c r="G31" s="80" t="str">
        <f>'E04'!$F28</f>
        <v>NT</v>
      </c>
      <c r="H31" s="80" t="str">
        <f>'E05'!$F28</f>
        <v>NT</v>
      </c>
      <c r="I31" s="80" t="str">
        <f>'E06'!$F28</f>
        <v>NT</v>
      </c>
      <c r="J31" s="80" t="str">
        <f>'E07'!$F28</f>
        <v>NT</v>
      </c>
      <c r="K31" s="80" t="str">
        <f>'E08'!$F28</f>
        <v>NT</v>
      </c>
      <c r="L31" s="80" t="str">
        <f>'E09'!$F28</f>
        <v>NT</v>
      </c>
      <c r="M31" s="80" t="str">
        <f>'E10'!$F28</f>
        <v>NT</v>
      </c>
      <c r="N31" s="80" t="str">
        <f>'E11'!$F28</f>
        <v>NT</v>
      </c>
      <c r="O31" s="80" t="str">
        <f>'E12'!$F28</f>
        <v>NT</v>
      </c>
      <c r="P31" s="80" t="str">
        <f>'E13'!$F28</f>
        <v>NT</v>
      </c>
      <c r="Q31" s="80" t="str">
        <f>'E14'!$F28</f>
        <v>NT</v>
      </c>
      <c r="R31" s="80" t="str">
        <f>'E15'!$F28</f>
        <v>NT</v>
      </c>
      <c r="S31" s="80" t="str">
        <f>'E16'!$F28</f>
        <v>NT</v>
      </c>
      <c r="T31" s="80" t="str">
        <f>'E17'!$F28</f>
        <v>NT</v>
      </c>
      <c r="U31" s="80" t="str">
        <f>'E18'!$F28</f>
        <v>NT</v>
      </c>
      <c r="V31" s="80" t="str">
        <f>'E19'!$F28</f>
        <v>NT</v>
      </c>
      <c r="W31" s="80" t="str">
        <f>'E20'!$F28</f>
        <v>NT</v>
      </c>
      <c r="X31" s="80"/>
      <c r="Y31" s="81" t="str">
        <f t="shared" si="4"/>
        <v>NT</v>
      </c>
      <c r="Z31" s="73"/>
      <c r="AA31" s="75"/>
      <c r="AB31" s="94"/>
      <c r="AC31" s="94"/>
      <c r="AD31" s="75"/>
      <c r="AE31" s="75"/>
      <c r="AF31" s="73"/>
      <c r="AG31" s="73"/>
      <c r="AH31" s="92" t="s">
        <v>14</v>
      </c>
      <c r="AI31" s="83">
        <f>COUNTIFS(Y75:Y90,"C")</f>
        <v>0</v>
      </c>
      <c r="AJ31" s="83">
        <f>COUNTIFS(Y75:Y90,"NC")</f>
        <v>0</v>
      </c>
      <c r="AK31" s="83">
        <f>COUNTIFS(Y75:Y90,"NA")</f>
        <v>0</v>
      </c>
      <c r="AL31" s="93" t="e">
        <f t="shared" si="5"/>
        <v>#DIV/0!</v>
      </c>
    </row>
    <row r="32" spans="1:38">
      <c r="A32" s="79" t="str">
        <f>Criteria!A28</f>
        <v>Multimedia</v>
      </c>
      <c r="B32" s="80" t="str">
        <f>Criteria!B28</f>
        <v>3.13</v>
      </c>
      <c r="C32" s="80" t="str">
        <f>Criteria!C28</f>
        <v>A</v>
      </c>
      <c r="D32" s="80" t="str">
        <f>'E01'!$F29</f>
        <v>NT</v>
      </c>
      <c r="E32" s="80" t="str">
        <f>'E02'!$F29</f>
        <v>NT</v>
      </c>
      <c r="F32" s="80" t="str">
        <f>'E03'!$F29</f>
        <v>NT</v>
      </c>
      <c r="G32" s="80" t="str">
        <f>'E04'!$F29</f>
        <v>NT</v>
      </c>
      <c r="H32" s="80" t="str">
        <f>'E05'!$F29</f>
        <v>NT</v>
      </c>
      <c r="I32" s="80" t="str">
        <f>'E06'!$F29</f>
        <v>NT</v>
      </c>
      <c r="J32" s="80" t="str">
        <f>'E07'!$F29</f>
        <v>NT</v>
      </c>
      <c r="K32" s="80" t="str">
        <f>'E08'!$F29</f>
        <v>NT</v>
      </c>
      <c r="L32" s="80" t="str">
        <f>'E09'!$F29</f>
        <v>NT</v>
      </c>
      <c r="M32" s="80" t="str">
        <f>'E10'!$F29</f>
        <v>NT</v>
      </c>
      <c r="N32" s="80" t="str">
        <f>'E11'!$F29</f>
        <v>NT</v>
      </c>
      <c r="O32" s="80" t="str">
        <f>'E12'!$F29</f>
        <v>NT</v>
      </c>
      <c r="P32" s="80" t="str">
        <f>'E13'!$F29</f>
        <v>NT</v>
      </c>
      <c r="Q32" s="80" t="str">
        <f>'E14'!$F29</f>
        <v>NT</v>
      </c>
      <c r="R32" s="80" t="str">
        <f>'E15'!$F29</f>
        <v>NT</v>
      </c>
      <c r="S32" s="80" t="str">
        <f>'E16'!$F29</f>
        <v>NT</v>
      </c>
      <c r="T32" s="80" t="str">
        <f>'E17'!$F29</f>
        <v>NT</v>
      </c>
      <c r="U32" s="80" t="str">
        <f>'E18'!$F29</f>
        <v>NT</v>
      </c>
      <c r="V32" s="80" t="str">
        <f>'E19'!$F29</f>
        <v>NT</v>
      </c>
      <c r="W32" s="80" t="str">
        <f>'E20'!$F29</f>
        <v>NT</v>
      </c>
      <c r="X32" s="80"/>
      <c r="Y32" s="81" t="str">
        <f t="shared" si="4"/>
        <v>NT</v>
      </c>
      <c r="Z32" s="73"/>
      <c r="AA32" s="75"/>
      <c r="AB32" s="75"/>
      <c r="AC32" s="75"/>
      <c r="AD32" s="75"/>
      <c r="AE32" s="75"/>
      <c r="AF32" s="73"/>
      <c r="AG32" s="73"/>
      <c r="AH32" s="92" t="s">
        <v>232</v>
      </c>
      <c r="AI32" s="83">
        <f>COUNTIFS(Y91:Y94,"C")</f>
        <v>0</v>
      </c>
      <c r="AJ32" s="83">
        <f>COUNTIFS(Y91:Y94,"NC")</f>
        <v>0</v>
      </c>
      <c r="AK32" s="83">
        <f>COUNTIFS(Y91:Y94,"NA")</f>
        <v>0</v>
      </c>
      <c r="AL32" s="93" t="e">
        <f t="shared" si="5"/>
        <v>#DIV/0!</v>
      </c>
    </row>
    <row r="33" spans="1:38">
      <c r="A33" s="79" t="str">
        <f>Criteria!A29</f>
        <v>Multimedia</v>
      </c>
      <c r="B33" s="80" t="str">
        <f>Criteria!B29</f>
        <v>3.14</v>
      </c>
      <c r="C33" s="80" t="str">
        <f>Criteria!C29</f>
        <v>AA</v>
      </c>
      <c r="D33" s="80" t="str">
        <f>'E01'!$F30</f>
        <v>NT</v>
      </c>
      <c r="E33" s="80" t="str">
        <f>'E02'!$F30</f>
        <v>NT</v>
      </c>
      <c r="F33" s="80" t="str">
        <f>'E03'!$F30</f>
        <v>NT</v>
      </c>
      <c r="G33" s="80" t="str">
        <f>'E04'!$F30</f>
        <v>NT</v>
      </c>
      <c r="H33" s="80" t="str">
        <f>'E05'!$F30</f>
        <v>NT</v>
      </c>
      <c r="I33" s="80" t="str">
        <f>'E06'!$F30</f>
        <v>NT</v>
      </c>
      <c r="J33" s="80" t="str">
        <f>'E07'!$F30</f>
        <v>NT</v>
      </c>
      <c r="K33" s="80" t="str">
        <f>'E08'!$F30</f>
        <v>NT</v>
      </c>
      <c r="L33" s="80" t="str">
        <f>'E09'!$F30</f>
        <v>NT</v>
      </c>
      <c r="M33" s="80" t="str">
        <f>'E10'!$F30</f>
        <v>NT</v>
      </c>
      <c r="N33" s="80" t="str">
        <f>'E11'!$F30</f>
        <v>NT</v>
      </c>
      <c r="O33" s="80" t="str">
        <f>'E12'!$F30</f>
        <v>NT</v>
      </c>
      <c r="P33" s="80" t="str">
        <f>'E13'!$F30</f>
        <v>NT</v>
      </c>
      <c r="Q33" s="80" t="str">
        <f>'E14'!$F30</f>
        <v>NT</v>
      </c>
      <c r="R33" s="80" t="str">
        <f>'E15'!$F30</f>
        <v>NT</v>
      </c>
      <c r="S33" s="80" t="str">
        <f>'E16'!$F30</f>
        <v>NT</v>
      </c>
      <c r="T33" s="80" t="str">
        <f>'E17'!$F30</f>
        <v>NT</v>
      </c>
      <c r="U33" s="80" t="str">
        <f>'E18'!$F30</f>
        <v>NT</v>
      </c>
      <c r="V33" s="80" t="str">
        <f>'E19'!$F30</f>
        <v>NT</v>
      </c>
      <c r="W33" s="80" t="str">
        <f>'E20'!$F30</f>
        <v>NT</v>
      </c>
      <c r="X33" s="80"/>
      <c r="Y33" s="81" t="str">
        <f t="shared" si="4"/>
        <v>NT</v>
      </c>
      <c r="Z33" s="73"/>
      <c r="AA33" s="75"/>
      <c r="AE33" s="75"/>
      <c r="AF33" s="73"/>
      <c r="AG33" s="73"/>
      <c r="AH33" s="92" t="s">
        <v>237</v>
      </c>
      <c r="AI33" s="83">
        <f>COUNTIFS(Y95:Y100,"C")</f>
        <v>0</v>
      </c>
      <c r="AJ33" s="83">
        <f>COUNTIFS(Y95:Y100,"NC")</f>
        <v>0</v>
      </c>
      <c r="AK33" s="83">
        <f>COUNTIFS(Y95:Y100,"NA")</f>
        <v>0</v>
      </c>
      <c r="AL33" s="93" t="e">
        <f t="shared" si="5"/>
        <v>#DIV/0!</v>
      </c>
    </row>
    <row r="34" spans="1:38">
      <c r="A34" s="79" t="str">
        <f>Criteria!A30</f>
        <v>Multimedia</v>
      </c>
      <c r="B34" s="80" t="str">
        <f>Criteria!B30</f>
        <v>3.15</v>
      </c>
      <c r="C34" s="80" t="str">
        <f>Criteria!C30</f>
        <v>AA</v>
      </c>
      <c r="D34" s="80" t="str">
        <f>'E01'!$F31</f>
        <v>NT</v>
      </c>
      <c r="E34" s="80" t="str">
        <f>'E02'!$F31</f>
        <v>NT</v>
      </c>
      <c r="F34" s="80" t="str">
        <f>'E03'!$F31</f>
        <v>NT</v>
      </c>
      <c r="G34" s="80" t="str">
        <f>'E04'!$F31</f>
        <v>NT</v>
      </c>
      <c r="H34" s="80" t="str">
        <f>'E05'!$F31</f>
        <v>NT</v>
      </c>
      <c r="I34" s="80" t="str">
        <f>'E06'!$F31</f>
        <v>NT</v>
      </c>
      <c r="J34" s="80" t="str">
        <f>'E07'!$F31</f>
        <v>NT</v>
      </c>
      <c r="K34" s="80" t="str">
        <f>'E08'!$F31</f>
        <v>NT</v>
      </c>
      <c r="L34" s="80" t="str">
        <f>'E09'!$F31</f>
        <v>NT</v>
      </c>
      <c r="M34" s="80" t="str">
        <f>'E10'!$F31</f>
        <v>NT</v>
      </c>
      <c r="N34" s="80" t="str">
        <f>'E11'!$F31</f>
        <v>NT</v>
      </c>
      <c r="O34" s="80" t="str">
        <f>'E12'!$F31</f>
        <v>NT</v>
      </c>
      <c r="P34" s="80" t="str">
        <f>'E13'!$F31</f>
        <v>NT</v>
      </c>
      <c r="Q34" s="80" t="str">
        <f>'E14'!$F31</f>
        <v>NT</v>
      </c>
      <c r="R34" s="80" t="str">
        <f>'E15'!$F31</f>
        <v>NT</v>
      </c>
      <c r="S34" s="80" t="str">
        <f>'E16'!$F31</f>
        <v>NT</v>
      </c>
      <c r="T34" s="80" t="str">
        <f>'E17'!$F31</f>
        <v>NT</v>
      </c>
      <c r="U34" s="80" t="str">
        <f>'E18'!$F31</f>
        <v>NT</v>
      </c>
      <c r="V34" s="80" t="str">
        <f>'E19'!$F31</f>
        <v>NT</v>
      </c>
      <c r="W34" s="80" t="str">
        <f>'E20'!$F31</f>
        <v>NT</v>
      </c>
      <c r="X34" s="80"/>
      <c r="Y34" s="81" t="str">
        <f t="shared" si="4"/>
        <v>NT</v>
      </c>
      <c r="Z34" s="73"/>
      <c r="AA34" s="75"/>
      <c r="AE34" s="75"/>
      <c r="AF34" s="73"/>
      <c r="AG34" s="73"/>
      <c r="AH34" s="92" t="s">
        <v>244</v>
      </c>
      <c r="AI34" s="83">
        <f>COUNTIFS(Y101:Y102,"C")</f>
        <v>0</v>
      </c>
      <c r="AJ34" s="83">
        <f>COUNTIFS(Y101:Y102,"NC")</f>
        <v>0</v>
      </c>
      <c r="AK34" s="83">
        <f>COUNTIFS(Y101:Y102,"NA")</f>
        <v>0</v>
      </c>
      <c r="AL34" s="93" t="e">
        <f t="shared" si="5"/>
        <v>#DIV/0!</v>
      </c>
    </row>
    <row r="35" spans="1:38">
      <c r="A35" s="79" t="str">
        <f>Criteria!A31</f>
        <v>Multimedia</v>
      </c>
      <c r="B35" s="80" t="str">
        <f>Criteria!B31</f>
        <v>3.16</v>
      </c>
      <c r="C35" s="80" t="str">
        <f>Criteria!C31</f>
        <v>AA</v>
      </c>
      <c r="D35" s="80" t="str">
        <f>'E01'!$F32</f>
        <v>NT</v>
      </c>
      <c r="E35" s="80" t="str">
        <f>'E02'!$F32</f>
        <v>NT</v>
      </c>
      <c r="F35" s="80" t="str">
        <f>'E03'!$F32</f>
        <v>NT</v>
      </c>
      <c r="G35" s="80" t="str">
        <f>'E04'!$F32</f>
        <v>NT</v>
      </c>
      <c r="H35" s="80" t="str">
        <f>'E05'!$F32</f>
        <v>NT</v>
      </c>
      <c r="I35" s="80" t="str">
        <f>'E06'!$F32</f>
        <v>NT</v>
      </c>
      <c r="J35" s="80" t="str">
        <f>'E07'!$F32</f>
        <v>NT</v>
      </c>
      <c r="K35" s="80" t="str">
        <f>'E08'!$F32</f>
        <v>NT</v>
      </c>
      <c r="L35" s="80" t="str">
        <f>'E09'!$F32</f>
        <v>NT</v>
      </c>
      <c r="M35" s="80" t="str">
        <f>'E10'!$F32</f>
        <v>NT</v>
      </c>
      <c r="N35" s="80" t="str">
        <f>'E11'!$F32</f>
        <v>NT</v>
      </c>
      <c r="O35" s="80" t="str">
        <f>'E12'!$F32</f>
        <v>NT</v>
      </c>
      <c r="P35" s="80" t="str">
        <f>'E13'!$F32</f>
        <v>NT</v>
      </c>
      <c r="Q35" s="80" t="str">
        <f>'E14'!$F32</f>
        <v>NT</v>
      </c>
      <c r="R35" s="80" t="str">
        <f>'E15'!$F32</f>
        <v>NT</v>
      </c>
      <c r="S35" s="80" t="str">
        <f>'E16'!$F32</f>
        <v>NT</v>
      </c>
      <c r="T35" s="80" t="str">
        <f>'E17'!$F32</f>
        <v>NT</v>
      </c>
      <c r="U35" s="80" t="str">
        <f>'E18'!$F32</f>
        <v>NT</v>
      </c>
      <c r="V35" s="80" t="str">
        <f>'E19'!$F32</f>
        <v>NT</v>
      </c>
      <c r="W35" s="80" t="str">
        <f>'E20'!$F32</f>
        <v>NT</v>
      </c>
      <c r="X35" s="80"/>
      <c r="Y35" s="81" t="str">
        <f t="shared" si="4"/>
        <v>NT</v>
      </c>
      <c r="Z35" s="73"/>
      <c r="AA35" s="75"/>
      <c r="AE35" s="75"/>
      <c r="AF35" s="73"/>
      <c r="AG35" s="73"/>
      <c r="AH35" s="92" t="s">
        <v>247</v>
      </c>
      <c r="AI35" s="83">
        <f>COUNTIFS(Y103:Y113,"C")</f>
        <v>0</v>
      </c>
      <c r="AJ35" s="83">
        <f>COUNTIFS(Y103:Y113,"NC")</f>
        <v>0</v>
      </c>
      <c r="AK35" s="83">
        <f>COUNTIFS(Y103:Y113,"NA")</f>
        <v>0</v>
      </c>
      <c r="AL35" s="93" t="e">
        <f t="shared" si="5"/>
        <v>#DIV/0!</v>
      </c>
    </row>
    <row r="36" spans="1:38">
      <c r="A36" s="79" t="str">
        <f>Criteria!A32</f>
        <v>Multimedia</v>
      </c>
      <c r="B36" s="80" t="str">
        <f>Criteria!B32</f>
        <v>3.17</v>
      </c>
      <c r="C36" s="80" t="str">
        <f>Criteria!C32</f>
        <v>AA</v>
      </c>
      <c r="D36" s="80" t="str">
        <f>'E01'!$F33</f>
        <v>NT</v>
      </c>
      <c r="E36" s="80" t="str">
        <f>'E02'!$F33</f>
        <v>NT</v>
      </c>
      <c r="F36" s="80" t="str">
        <f>'E03'!$F33</f>
        <v>NT</v>
      </c>
      <c r="G36" s="80" t="str">
        <f>'E04'!$F33</f>
        <v>NT</v>
      </c>
      <c r="H36" s="80" t="str">
        <f>'E05'!$F33</f>
        <v>NT</v>
      </c>
      <c r="I36" s="80" t="str">
        <f>'E06'!$F33</f>
        <v>NT</v>
      </c>
      <c r="J36" s="80" t="str">
        <f>'E07'!$F33</f>
        <v>NT</v>
      </c>
      <c r="K36" s="80" t="str">
        <f>'E08'!$F33</f>
        <v>NT</v>
      </c>
      <c r="L36" s="80" t="str">
        <f>'E09'!$F33</f>
        <v>NT</v>
      </c>
      <c r="M36" s="80" t="str">
        <f>'E10'!$F33</f>
        <v>NT</v>
      </c>
      <c r="N36" s="80" t="str">
        <f>'E11'!$F33</f>
        <v>NT</v>
      </c>
      <c r="O36" s="80" t="str">
        <f>'E12'!$F33</f>
        <v>NT</v>
      </c>
      <c r="P36" s="80" t="str">
        <f>'E13'!$F33</f>
        <v>NT</v>
      </c>
      <c r="Q36" s="80" t="str">
        <f>'E14'!$F33</f>
        <v>NT</v>
      </c>
      <c r="R36" s="80" t="str">
        <f>'E15'!$F33</f>
        <v>NT</v>
      </c>
      <c r="S36" s="80" t="str">
        <f>'E16'!$F33</f>
        <v>NT</v>
      </c>
      <c r="T36" s="80" t="str">
        <f>'E17'!$F33</f>
        <v>NT</v>
      </c>
      <c r="U36" s="80" t="str">
        <f>'E18'!$F33</f>
        <v>NT</v>
      </c>
      <c r="V36" s="80" t="str">
        <f>'E19'!$F33</f>
        <v>NT</v>
      </c>
      <c r="W36" s="80" t="str">
        <f>'E20'!$F33</f>
        <v>NT</v>
      </c>
      <c r="X36" s="80"/>
      <c r="Y36" s="81" t="str">
        <f t="shared" si="4"/>
        <v>NT</v>
      </c>
      <c r="Z36" s="73"/>
      <c r="AA36" s="75"/>
      <c r="AE36" s="75"/>
      <c r="AF36" s="73"/>
      <c r="AG36" s="73"/>
    </row>
    <row r="37" spans="1:38" ht="15.75" thickBot="1">
      <c r="A37" s="87" t="str">
        <f>Criteria!A33</f>
        <v>Multimedia</v>
      </c>
      <c r="B37" s="88" t="str">
        <f>Criteria!B33</f>
        <v>3.18</v>
      </c>
      <c r="C37" s="88" t="str">
        <f>Criteria!C33</f>
        <v>AA</v>
      </c>
      <c r="D37" s="88" t="str">
        <f>'E01'!$F34</f>
        <v>NT</v>
      </c>
      <c r="E37" s="88" t="str">
        <f>'E02'!$F34</f>
        <v>NT</v>
      </c>
      <c r="F37" s="88" t="str">
        <f>'E03'!$F34</f>
        <v>NT</v>
      </c>
      <c r="G37" s="88" t="str">
        <f>'E04'!$F34</f>
        <v>NT</v>
      </c>
      <c r="H37" s="88" t="str">
        <f>'E05'!$F34</f>
        <v>NT</v>
      </c>
      <c r="I37" s="88" t="str">
        <f>'E06'!$F34</f>
        <v>NT</v>
      </c>
      <c r="J37" s="88" t="str">
        <f>'E07'!$F34</f>
        <v>NT</v>
      </c>
      <c r="K37" s="88" t="str">
        <f>'E08'!$F34</f>
        <v>NT</v>
      </c>
      <c r="L37" s="88" t="str">
        <f>'E09'!$F34</f>
        <v>NT</v>
      </c>
      <c r="M37" s="88" t="str">
        <f>'E10'!$F34</f>
        <v>NT</v>
      </c>
      <c r="N37" s="88" t="str">
        <f>'E11'!$F34</f>
        <v>NT</v>
      </c>
      <c r="O37" s="88" t="str">
        <f>'E12'!$F34</f>
        <v>NT</v>
      </c>
      <c r="P37" s="88" t="str">
        <f>'E13'!$F34</f>
        <v>NT</v>
      </c>
      <c r="Q37" s="88" t="str">
        <f>'E14'!$F34</f>
        <v>NT</v>
      </c>
      <c r="R37" s="88" t="str">
        <f>'E15'!$F34</f>
        <v>NT</v>
      </c>
      <c r="S37" s="88" t="str">
        <f>'E16'!$F34</f>
        <v>NT</v>
      </c>
      <c r="T37" s="88" t="str">
        <f>'E17'!$F34</f>
        <v>NT</v>
      </c>
      <c r="U37" s="88" t="str">
        <f>'E18'!$F34</f>
        <v>NT</v>
      </c>
      <c r="V37" s="88" t="str">
        <f>'E19'!$F34</f>
        <v>NT</v>
      </c>
      <c r="W37" s="88" t="str">
        <f>'E20'!$F34</f>
        <v>NT</v>
      </c>
      <c r="X37" s="88"/>
      <c r="Y37" s="89" t="str">
        <f t="shared" si="4"/>
        <v>NT</v>
      </c>
      <c r="Z37" s="73"/>
      <c r="AA37" s="75"/>
      <c r="AE37" s="75"/>
      <c r="AF37" s="73"/>
      <c r="AG37" s="95"/>
    </row>
    <row r="38" spans="1:38">
      <c r="A38" s="76" t="str">
        <f>Criteria!A34</f>
        <v>Tables</v>
      </c>
      <c r="B38" s="77" t="str">
        <f>Criteria!B34</f>
        <v>4.1</v>
      </c>
      <c r="C38" s="77" t="str">
        <f>Criteria!C34</f>
        <v>A</v>
      </c>
      <c r="D38" s="77" t="str">
        <f>'E01'!$F35</f>
        <v>NT</v>
      </c>
      <c r="E38" s="77" t="str">
        <f>'E02'!$F35</f>
        <v>NT</v>
      </c>
      <c r="F38" s="77" t="str">
        <f>'E03'!$F35</f>
        <v>NT</v>
      </c>
      <c r="G38" s="77" t="str">
        <f>'E04'!$F35</f>
        <v>NT</v>
      </c>
      <c r="H38" s="77" t="str">
        <f>'E05'!$F35</f>
        <v>NT</v>
      </c>
      <c r="I38" s="77" t="str">
        <f>'E06'!$F35</f>
        <v>NT</v>
      </c>
      <c r="J38" s="77" t="str">
        <f>'E07'!$F35</f>
        <v>NT</v>
      </c>
      <c r="K38" s="77" t="str">
        <f>'E08'!$F35</f>
        <v>NT</v>
      </c>
      <c r="L38" s="77" t="str">
        <f>'E09'!$F35</f>
        <v>NT</v>
      </c>
      <c r="M38" s="77" t="str">
        <f>'E10'!$F35</f>
        <v>NT</v>
      </c>
      <c r="N38" s="77" t="str">
        <f>'E11'!$F35</f>
        <v>NT</v>
      </c>
      <c r="O38" s="77" t="str">
        <f>'E12'!$F35</f>
        <v>NT</v>
      </c>
      <c r="P38" s="77" t="str">
        <f>'E13'!$F35</f>
        <v>NT</v>
      </c>
      <c r="Q38" s="77" t="str">
        <f>'E14'!$F35</f>
        <v>NT</v>
      </c>
      <c r="R38" s="77" t="str">
        <f>'E15'!$F35</f>
        <v>NT</v>
      </c>
      <c r="S38" s="77" t="str">
        <f>'E16'!$F35</f>
        <v>NT</v>
      </c>
      <c r="T38" s="77" t="str">
        <f>'E17'!$F35</f>
        <v>NT</v>
      </c>
      <c r="U38" s="77" t="str">
        <f>'E18'!$F35</f>
        <v>NT</v>
      </c>
      <c r="V38" s="77" t="str">
        <f>'E19'!$F35</f>
        <v>NT</v>
      </c>
      <c r="W38" s="77" t="str">
        <f>'E20'!$F35</f>
        <v>NT</v>
      </c>
      <c r="X38" s="77"/>
      <c r="Y38" s="78" t="str">
        <f t="shared" si="4"/>
        <v>NT</v>
      </c>
      <c r="Z38" s="73"/>
      <c r="AA38" s="75"/>
      <c r="AE38" s="75"/>
      <c r="AF38" s="73"/>
      <c r="AG38" s="73"/>
    </row>
    <row r="39" spans="1:38">
      <c r="A39" s="79" t="str">
        <f>Criteria!A35</f>
        <v>Tables</v>
      </c>
      <c r="B39" s="80" t="str">
        <f>Criteria!B35</f>
        <v>4.2</v>
      </c>
      <c r="C39" s="80" t="str">
        <f>Criteria!C35</f>
        <v>A</v>
      </c>
      <c r="D39" s="80" t="str">
        <f>'E01'!$F36</f>
        <v>NT</v>
      </c>
      <c r="E39" s="80" t="str">
        <f>'E02'!$F36</f>
        <v>NT</v>
      </c>
      <c r="F39" s="80" t="str">
        <f>'E03'!$F36</f>
        <v>NT</v>
      </c>
      <c r="G39" s="80" t="str">
        <f>'E04'!$F36</f>
        <v>NT</v>
      </c>
      <c r="H39" s="80" t="str">
        <f>'E05'!$F36</f>
        <v>NT</v>
      </c>
      <c r="I39" s="80" t="str">
        <f>'E06'!$F36</f>
        <v>NT</v>
      </c>
      <c r="J39" s="80" t="str">
        <f>'E07'!$F36</f>
        <v>NT</v>
      </c>
      <c r="K39" s="80" t="str">
        <f>'E08'!$F36</f>
        <v>NT</v>
      </c>
      <c r="L39" s="80" t="str">
        <f>'E09'!$F36</f>
        <v>NT</v>
      </c>
      <c r="M39" s="80" t="str">
        <f>'E10'!$F36</f>
        <v>NT</v>
      </c>
      <c r="N39" s="80" t="str">
        <f>'E11'!$F36</f>
        <v>NT</v>
      </c>
      <c r="O39" s="80" t="str">
        <f>'E12'!$F36</f>
        <v>NT</v>
      </c>
      <c r="P39" s="80" t="str">
        <f>'E13'!$F36</f>
        <v>NT</v>
      </c>
      <c r="Q39" s="80" t="str">
        <f>'E14'!$F36</f>
        <v>NT</v>
      </c>
      <c r="R39" s="80" t="str">
        <f>'E15'!$F36</f>
        <v>NT</v>
      </c>
      <c r="S39" s="80" t="str">
        <f>'E16'!$F36</f>
        <v>NT</v>
      </c>
      <c r="T39" s="80" t="str">
        <f>'E17'!$F36</f>
        <v>NT</v>
      </c>
      <c r="U39" s="80" t="str">
        <f>'E18'!$F36</f>
        <v>NT</v>
      </c>
      <c r="V39" s="80" t="str">
        <f>'E19'!$F36</f>
        <v>NT</v>
      </c>
      <c r="W39" s="80" t="str">
        <f>'E20'!$F36</f>
        <v>NT</v>
      </c>
      <c r="X39" s="80"/>
      <c r="Y39" s="81" t="str">
        <f t="shared" si="4"/>
        <v>NT</v>
      </c>
      <c r="Z39" s="73"/>
      <c r="AA39" s="75"/>
      <c r="AE39" s="75"/>
      <c r="AF39" s="73"/>
      <c r="AG39" s="73"/>
    </row>
    <row r="40" spans="1:38">
      <c r="A40" s="79" t="str">
        <f>Criteria!A36</f>
        <v>Tables</v>
      </c>
      <c r="B40" s="80" t="str">
        <f>Criteria!B36</f>
        <v>4.3</v>
      </c>
      <c r="C40" s="80" t="str">
        <f>Criteria!C36</f>
        <v>A</v>
      </c>
      <c r="D40" s="80" t="str">
        <f>'E01'!$F37</f>
        <v>NT</v>
      </c>
      <c r="E40" s="80" t="str">
        <f>'E02'!$F37</f>
        <v>NT</v>
      </c>
      <c r="F40" s="80" t="str">
        <f>'E03'!$F37</f>
        <v>NT</v>
      </c>
      <c r="G40" s="80" t="str">
        <f>'E04'!$F37</f>
        <v>NT</v>
      </c>
      <c r="H40" s="80" t="str">
        <f>'E05'!$F37</f>
        <v>NT</v>
      </c>
      <c r="I40" s="80" t="str">
        <f>'E06'!$F37</f>
        <v>NT</v>
      </c>
      <c r="J40" s="80" t="str">
        <f>'E07'!$F37</f>
        <v>NT</v>
      </c>
      <c r="K40" s="80" t="str">
        <f>'E08'!$F37</f>
        <v>NT</v>
      </c>
      <c r="L40" s="80" t="str">
        <f>'E09'!$F37</f>
        <v>NT</v>
      </c>
      <c r="M40" s="80" t="str">
        <f>'E10'!$F37</f>
        <v>NT</v>
      </c>
      <c r="N40" s="80" t="str">
        <f>'E11'!$F37</f>
        <v>NT</v>
      </c>
      <c r="O40" s="80" t="str">
        <f>'E12'!$F37</f>
        <v>NT</v>
      </c>
      <c r="P40" s="80" t="str">
        <f>'E13'!$F37</f>
        <v>NT</v>
      </c>
      <c r="Q40" s="80" t="str">
        <f>'E14'!$F37</f>
        <v>NT</v>
      </c>
      <c r="R40" s="80" t="str">
        <f>'E15'!$F37</f>
        <v>NT</v>
      </c>
      <c r="S40" s="80" t="str">
        <f>'E16'!$F37</f>
        <v>NT</v>
      </c>
      <c r="T40" s="80" t="str">
        <f>'E17'!$F37</f>
        <v>NT</v>
      </c>
      <c r="U40" s="80" t="str">
        <f>'E18'!$F37</f>
        <v>NT</v>
      </c>
      <c r="V40" s="80" t="str">
        <f>'E19'!$F37</f>
        <v>NT</v>
      </c>
      <c r="W40" s="80" t="str">
        <f>'E20'!$F37</f>
        <v>NT</v>
      </c>
      <c r="X40" s="80"/>
      <c r="Y40" s="81" t="str">
        <f t="shared" si="4"/>
        <v>NT</v>
      </c>
      <c r="Z40" s="73"/>
      <c r="AA40" s="75"/>
      <c r="AE40" s="75"/>
      <c r="AF40" s="73"/>
      <c r="AG40" s="73"/>
    </row>
    <row r="41" spans="1:38">
      <c r="A41" s="79" t="str">
        <f>Criteria!A37</f>
        <v>Tables</v>
      </c>
      <c r="B41" s="80" t="str">
        <f>Criteria!B37</f>
        <v>4.4</v>
      </c>
      <c r="C41" s="80" t="str">
        <f>Criteria!C37</f>
        <v>A</v>
      </c>
      <c r="D41" s="80" t="str">
        <f>'E01'!$F38</f>
        <v>NT</v>
      </c>
      <c r="E41" s="80" t="str">
        <f>'E02'!$F38</f>
        <v>NT</v>
      </c>
      <c r="F41" s="80" t="str">
        <f>'E03'!$F38</f>
        <v>NT</v>
      </c>
      <c r="G41" s="80" t="str">
        <f>'E04'!$F38</f>
        <v>NT</v>
      </c>
      <c r="H41" s="80" t="str">
        <f>'E05'!$F38</f>
        <v>NT</v>
      </c>
      <c r="I41" s="80" t="str">
        <f>'E06'!$F38</f>
        <v>NT</v>
      </c>
      <c r="J41" s="80" t="str">
        <f>'E07'!$F38</f>
        <v>NT</v>
      </c>
      <c r="K41" s="80" t="str">
        <f>'E08'!$F38</f>
        <v>NT</v>
      </c>
      <c r="L41" s="80" t="str">
        <f>'E09'!$F38</f>
        <v>NT</v>
      </c>
      <c r="M41" s="80" t="str">
        <f>'E10'!$F38</f>
        <v>NT</v>
      </c>
      <c r="N41" s="80" t="str">
        <f>'E11'!$F38</f>
        <v>NT</v>
      </c>
      <c r="O41" s="80" t="str">
        <f>'E12'!$F38</f>
        <v>NT</v>
      </c>
      <c r="P41" s="80" t="str">
        <f>'E13'!$F38</f>
        <v>NT</v>
      </c>
      <c r="Q41" s="80" t="str">
        <f>'E14'!$F38</f>
        <v>NT</v>
      </c>
      <c r="R41" s="80" t="str">
        <f>'E15'!$F38</f>
        <v>NT</v>
      </c>
      <c r="S41" s="80" t="str">
        <f>'E16'!$F38</f>
        <v>NT</v>
      </c>
      <c r="T41" s="80" t="str">
        <f>'E17'!$F38</f>
        <v>NT</v>
      </c>
      <c r="U41" s="80" t="str">
        <f>'E18'!$F38</f>
        <v>NT</v>
      </c>
      <c r="V41" s="80" t="str">
        <f>'E19'!$F38</f>
        <v>NT</v>
      </c>
      <c r="W41" s="80" t="str">
        <f>'E20'!$F38</f>
        <v>NT</v>
      </c>
      <c r="X41" s="80"/>
      <c r="Y41" s="81" t="str">
        <f t="shared" si="4"/>
        <v>NT</v>
      </c>
      <c r="Z41" s="73"/>
      <c r="AA41" s="75"/>
      <c r="AE41" s="75"/>
      <c r="AF41" s="73"/>
      <c r="AG41" s="73"/>
    </row>
    <row r="42" spans="1:38" ht="15.75" thickBot="1">
      <c r="A42" s="87" t="str">
        <f>Criteria!A38</f>
        <v>Tables</v>
      </c>
      <c r="B42" s="88" t="str">
        <f>Criteria!B38</f>
        <v>4.5</v>
      </c>
      <c r="C42" s="88" t="str">
        <f>Criteria!C38</f>
        <v>A</v>
      </c>
      <c r="D42" s="88" t="str">
        <f>'E01'!$F39</f>
        <v>NT</v>
      </c>
      <c r="E42" s="88" t="str">
        <f>'E02'!$F39</f>
        <v>NT</v>
      </c>
      <c r="F42" s="88" t="str">
        <f>'E03'!$F39</f>
        <v>NT</v>
      </c>
      <c r="G42" s="88" t="str">
        <f>'E04'!$F39</f>
        <v>NT</v>
      </c>
      <c r="H42" s="88" t="str">
        <f>'E05'!$F39</f>
        <v>NT</v>
      </c>
      <c r="I42" s="88" t="str">
        <f>'E06'!$F39</f>
        <v>NT</v>
      </c>
      <c r="J42" s="88" t="str">
        <f>'E07'!$F39</f>
        <v>NT</v>
      </c>
      <c r="K42" s="88" t="str">
        <f>'E08'!$F39</f>
        <v>NT</v>
      </c>
      <c r="L42" s="88" t="str">
        <f>'E09'!$F39</f>
        <v>NT</v>
      </c>
      <c r="M42" s="88" t="str">
        <f>'E10'!$F39</f>
        <v>NT</v>
      </c>
      <c r="N42" s="88" t="str">
        <f>'E11'!$F39</f>
        <v>NT</v>
      </c>
      <c r="O42" s="88" t="str">
        <f>'E12'!$F39</f>
        <v>NT</v>
      </c>
      <c r="P42" s="88" t="str">
        <f>'E13'!$F39</f>
        <v>NT</v>
      </c>
      <c r="Q42" s="88" t="str">
        <f>'E14'!$F39</f>
        <v>NT</v>
      </c>
      <c r="R42" s="88" t="str">
        <f>'E15'!$F39</f>
        <v>NT</v>
      </c>
      <c r="S42" s="88" t="str">
        <f>'E16'!$F39</f>
        <v>NT</v>
      </c>
      <c r="T42" s="88" t="str">
        <f>'E17'!$F39</f>
        <v>NT</v>
      </c>
      <c r="U42" s="88" t="str">
        <f>'E18'!$F39</f>
        <v>NT</v>
      </c>
      <c r="V42" s="88" t="str">
        <f>'E19'!$F39</f>
        <v>NT</v>
      </c>
      <c r="W42" s="88" t="str">
        <f>'E20'!$F39</f>
        <v>NT</v>
      </c>
      <c r="X42" s="88"/>
      <c r="Y42" s="89" t="str">
        <f t="shared" si="4"/>
        <v>NT</v>
      </c>
      <c r="Z42" s="73"/>
      <c r="AA42" s="75"/>
      <c r="AE42" s="75"/>
      <c r="AF42" s="73"/>
      <c r="AG42" s="73"/>
    </row>
    <row r="43" spans="1:38">
      <c r="A43" s="76" t="str">
        <f>Criteria!A39</f>
        <v>Interactive components</v>
      </c>
      <c r="B43" s="77" t="str">
        <f>Criteria!B39</f>
        <v>5.1</v>
      </c>
      <c r="C43" s="77" t="str">
        <f>Criteria!C39</f>
        <v>A</v>
      </c>
      <c r="D43" s="77" t="str">
        <f>'E01'!$F40</f>
        <v>NT</v>
      </c>
      <c r="E43" s="77" t="str">
        <f>'E02'!$F40</f>
        <v>NT</v>
      </c>
      <c r="F43" s="77" t="str">
        <f>'E03'!$F40</f>
        <v>NT</v>
      </c>
      <c r="G43" s="77" t="str">
        <f>'E04'!$F40</f>
        <v>NT</v>
      </c>
      <c r="H43" s="77" t="str">
        <f>'E05'!$F40</f>
        <v>NT</v>
      </c>
      <c r="I43" s="77" t="str">
        <f>'E06'!$F40</f>
        <v>NT</v>
      </c>
      <c r="J43" s="77" t="str">
        <f>'E07'!$F40</f>
        <v>NT</v>
      </c>
      <c r="K43" s="77" t="str">
        <f>'E08'!$F40</f>
        <v>NT</v>
      </c>
      <c r="L43" s="77" t="str">
        <f>'E09'!$F40</f>
        <v>NT</v>
      </c>
      <c r="M43" s="77" t="str">
        <f>'E10'!$F40</f>
        <v>NT</v>
      </c>
      <c r="N43" s="77" t="str">
        <f>'E11'!$F40</f>
        <v>NT</v>
      </c>
      <c r="O43" s="77" t="str">
        <f>'E12'!$F40</f>
        <v>NT</v>
      </c>
      <c r="P43" s="77" t="str">
        <f>'E13'!$F40</f>
        <v>NT</v>
      </c>
      <c r="Q43" s="77" t="str">
        <f>'E14'!$F40</f>
        <v>NT</v>
      </c>
      <c r="R43" s="77" t="str">
        <f>'E15'!$F40</f>
        <v>NT</v>
      </c>
      <c r="S43" s="77" t="str">
        <f>'E16'!$F40</f>
        <v>NT</v>
      </c>
      <c r="T43" s="77" t="str">
        <f>'E17'!$F40</f>
        <v>NT</v>
      </c>
      <c r="U43" s="77" t="str">
        <f>'E18'!$F40</f>
        <v>NT</v>
      </c>
      <c r="V43" s="77" t="str">
        <f>'E19'!$F40</f>
        <v>NT</v>
      </c>
      <c r="W43" s="77" t="str">
        <f>'E20'!$F40</f>
        <v>NT</v>
      </c>
      <c r="X43" s="77"/>
      <c r="Y43" s="78" t="str">
        <f t="shared" si="4"/>
        <v>NT</v>
      </c>
      <c r="Z43" s="73"/>
      <c r="AA43" s="75"/>
      <c r="AE43" s="75"/>
      <c r="AF43" s="73"/>
      <c r="AG43" s="73"/>
    </row>
    <row r="44" spans="1:38">
      <c r="A44" s="79" t="str">
        <f>Criteria!A40</f>
        <v>Interactive components</v>
      </c>
      <c r="B44" s="80" t="str">
        <f>Criteria!B40</f>
        <v>5.2</v>
      </c>
      <c r="C44" s="80" t="str">
        <f>Criteria!C40</f>
        <v>A</v>
      </c>
      <c r="D44" s="80" t="str">
        <f>'E01'!$F41</f>
        <v>NT</v>
      </c>
      <c r="E44" s="80" t="str">
        <f>'E02'!$F41</f>
        <v>NT</v>
      </c>
      <c r="F44" s="80" t="str">
        <f>'E03'!$F41</f>
        <v>NT</v>
      </c>
      <c r="G44" s="80" t="str">
        <f>'E04'!$F41</f>
        <v>NT</v>
      </c>
      <c r="H44" s="80" t="str">
        <f>'E05'!$F41</f>
        <v>NT</v>
      </c>
      <c r="I44" s="80" t="str">
        <f>'E06'!$F41</f>
        <v>NT</v>
      </c>
      <c r="J44" s="80" t="str">
        <f>'E07'!$F41</f>
        <v>NT</v>
      </c>
      <c r="K44" s="80" t="str">
        <f>'E08'!$F41</f>
        <v>NT</v>
      </c>
      <c r="L44" s="80" t="str">
        <f>'E09'!$F41</f>
        <v>NT</v>
      </c>
      <c r="M44" s="80" t="str">
        <f>'E10'!$F41</f>
        <v>NT</v>
      </c>
      <c r="N44" s="80" t="str">
        <f>'E11'!$F41</f>
        <v>NT</v>
      </c>
      <c r="O44" s="80" t="str">
        <f>'E12'!$F41</f>
        <v>NT</v>
      </c>
      <c r="P44" s="80" t="str">
        <f>'E13'!$F41</f>
        <v>NT</v>
      </c>
      <c r="Q44" s="80" t="str">
        <f>'E14'!$F41</f>
        <v>NT</v>
      </c>
      <c r="R44" s="80" t="str">
        <f>'E15'!$F41</f>
        <v>NT</v>
      </c>
      <c r="S44" s="80" t="str">
        <f>'E16'!$F41</f>
        <v>NT</v>
      </c>
      <c r="T44" s="80" t="str">
        <f>'E17'!$F41</f>
        <v>NT</v>
      </c>
      <c r="U44" s="80" t="str">
        <f>'E18'!$F41</f>
        <v>NT</v>
      </c>
      <c r="V44" s="80" t="str">
        <f>'E19'!$F41</f>
        <v>NT</v>
      </c>
      <c r="W44" s="80" t="str">
        <f>'E20'!$F41</f>
        <v>NT</v>
      </c>
      <c r="X44" s="80"/>
      <c r="Y44" s="81" t="str">
        <f t="shared" si="4"/>
        <v>NT</v>
      </c>
      <c r="Z44" s="73"/>
      <c r="AA44" s="75"/>
      <c r="AE44" s="75"/>
      <c r="AF44" s="73"/>
      <c r="AG44" s="73"/>
    </row>
    <row r="45" spans="1:38">
      <c r="A45" s="79" t="str">
        <f>Criteria!A41</f>
        <v>Interactive components</v>
      </c>
      <c r="B45" s="80" t="str">
        <f>Criteria!B41</f>
        <v>5.3</v>
      </c>
      <c r="C45" s="80" t="str">
        <f>Criteria!C41</f>
        <v>A</v>
      </c>
      <c r="D45" s="80" t="str">
        <f>'E01'!$F42</f>
        <v>NT</v>
      </c>
      <c r="E45" s="80" t="str">
        <f>'E02'!$F42</f>
        <v>NT</v>
      </c>
      <c r="F45" s="80" t="str">
        <f>'E03'!$F42</f>
        <v>NT</v>
      </c>
      <c r="G45" s="80" t="str">
        <f>'E04'!$F42</f>
        <v>NT</v>
      </c>
      <c r="H45" s="80" t="str">
        <f>'E05'!$F42</f>
        <v>NT</v>
      </c>
      <c r="I45" s="80" t="str">
        <f>'E06'!$F42</f>
        <v>NT</v>
      </c>
      <c r="J45" s="80" t="str">
        <f>'E07'!$F42</f>
        <v>NT</v>
      </c>
      <c r="K45" s="80" t="str">
        <f>'E08'!$F42</f>
        <v>NT</v>
      </c>
      <c r="L45" s="80" t="str">
        <f>'E09'!$F42</f>
        <v>NT</v>
      </c>
      <c r="M45" s="80" t="str">
        <f>'E10'!$F42</f>
        <v>NT</v>
      </c>
      <c r="N45" s="80" t="str">
        <f>'E11'!$F42</f>
        <v>NT</v>
      </c>
      <c r="O45" s="80" t="str">
        <f>'E12'!$F42</f>
        <v>NT</v>
      </c>
      <c r="P45" s="80" t="str">
        <f>'E13'!$F42</f>
        <v>NT</v>
      </c>
      <c r="Q45" s="80" t="str">
        <f>'E14'!$F42</f>
        <v>NT</v>
      </c>
      <c r="R45" s="80" t="str">
        <f>'E15'!$F42</f>
        <v>NT</v>
      </c>
      <c r="S45" s="80" t="str">
        <f>'E16'!$F42</f>
        <v>NT</v>
      </c>
      <c r="T45" s="80" t="str">
        <f>'E17'!$F42</f>
        <v>NT</v>
      </c>
      <c r="U45" s="80" t="str">
        <f>'E18'!$F42</f>
        <v>NT</v>
      </c>
      <c r="V45" s="80" t="str">
        <f>'E19'!$F42</f>
        <v>NT</v>
      </c>
      <c r="W45" s="80" t="str">
        <f>'E20'!$F42</f>
        <v>NT</v>
      </c>
      <c r="X45" s="80"/>
      <c r="Y45" s="81" t="str">
        <f t="shared" si="4"/>
        <v>NT</v>
      </c>
      <c r="Z45" s="73"/>
      <c r="AA45" s="75"/>
      <c r="AE45" s="75"/>
      <c r="AF45" s="73"/>
      <c r="AG45" s="73"/>
    </row>
    <row r="46" spans="1:38">
      <c r="A46" s="79" t="str">
        <f>Criteria!A42</f>
        <v>Interactive components</v>
      </c>
      <c r="B46" s="80" t="str">
        <f>Criteria!B42</f>
        <v>5.4</v>
      </c>
      <c r="C46" s="80" t="str">
        <f>Criteria!C42</f>
        <v>AA</v>
      </c>
      <c r="D46" s="80" t="str">
        <f>'E01'!$F43</f>
        <v>NT</v>
      </c>
      <c r="E46" s="80" t="str">
        <f>'E02'!$F43</f>
        <v>NT</v>
      </c>
      <c r="F46" s="80" t="str">
        <f>'E03'!$F43</f>
        <v>NT</v>
      </c>
      <c r="G46" s="80" t="str">
        <f>'E04'!$F43</f>
        <v>NT</v>
      </c>
      <c r="H46" s="80" t="str">
        <f>'E05'!$F43</f>
        <v>NT</v>
      </c>
      <c r="I46" s="80" t="str">
        <f>'E06'!$F43</f>
        <v>NT</v>
      </c>
      <c r="J46" s="80" t="str">
        <f>'E07'!$F43</f>
        <v>NT</v>
      </c>
      <c r="K46" s="80" t="str">
        <f>'E08'!$F43</f>
        <v>NT</v>
      </c>
      <c r="L46" s="80" t="str">
        <f>'E09'!$F43</f>
        <v>NT</v>
      </c>
      <c r="M46" s="80" t="str">
        <f>'E10'!$F43</f>
        <v>NT</v>
      </c>
      <c r="N46" s="80" t="str">
        <f>'E11'!$F43</f>
        <v>NT</v>
      </c>
      <c r="O46" s="80" t="str">
        <f>'E12'!$F43</f>
        <v>NT</v>
      </c>
      <c r="P46" s="80" t="str">
        <f>'E13'!$F43</f>
        <v>NT</v>
      </c>
      <c r="Q46" s="80" t="str">
        <f>'E14'!$F43</f>
        <v>NT</v>
      </c>
      <c r="R46" s="80" t="str">
        <f>'E15'!$F43</f>
        <v>NT</v>
      </c>
      <c r="S46" s="80" t="str">
        <f>'E16'!$F43</f>
        <v>NT</v>
      </c>
      <c r="T46" s="80" t="str">
        <f>'E17'!$F43</f>
        <v>NT</v>
      </c>
      <c r="U46" s="80" t="str">
        <f>'E18'!$F43</f>
        <v>NT</v>
      </c>
      <c r="V46" s="80" t="str">
        <f>'E19'!$F43</f>
        <v>NT</v>
      </c>
      <c r="W46" s="80" t="str">
        <f>'E20'!$F43</f>
        <v>NT</v>
      </c>
      <c r="X46" s="80"/>
      <c r="Y46" s="81" t="str">
        <f t="shared" si="4"/>
        <v>NT</v>
      </c>
      <c r="Z46" s="73"/>
      <c r="AA46" s="75"/>
      <c r="AE46" s="75"/>
      <c r="AF46" s="73"/>
      <c r="AG46" s="73"/>
    </row>
    <row r="47" spans="1:38" ht="15.75" thickBot="1">
      <c r="A47" s="87" t="str">
        <f>Criteria!A43</f>
        <v>Interactive components</v>
      </c>
      <c r="B47" s="88" t="str">
        <f>Criteria!B43</f>
        <v>5.5</v>
      </c>
      <c r="C47" s="88" t="str">
        <f>Criteria!C43</f>
        <v>A</v>
      </c>
      <c r="D47" s="88" t="str">
        <f>'E01'!$F44</f>
        <v>NT</v>
      </c>
      <c r="E47" s="88" t="str">
        <f>'E02'!$F44</f>
        <v>NT</v>
      </c>
      <c r="F47" s="88" t="str">
        <f>'E03'!$F44</f>
        <v>NT</v>
      </c>
      <c r="G47" s="88" t="str">
        <f>'E04'!$F44</f>
        <v>NT</v>
      </c>
      <c r="H47" s="88" t="str">
        <f>'E05'!$F44</f>
        <v>NT</v>
      </c>
      <c r="I47" s="88" t="str">
        <f>'E06'!$F44</f>
        <v>NT</v>
      </c>
      <c r="J47" s="88" t="str">
        <f>'E07'!$F44</f>
        <v>NT</v>
      </c>
      <c r="K47" s="88" t="str">
        <f>'E08'!$F44</f>
        <v>NT</v>
      </c>
      <c r="L47" s="88" t="str">
        <f>'E09'!$F44</f>
        <v>NT</v>
      </c>
      <c r="M47" s="88" t="str">
        <f>'E10'!$F44</f>
        <v>NT</v>
      </c>
      <c r="N47" s="88" t="str">
        <f>'E11'!$F44</f>
        <v>NT</v>
      </c>
      <c r="O47" s="88" t="str">
        <f>'E12'!$F44</f>
        <v>NT</v>
      </c>
      <c r="P47" s="88" t="str">
        <f>'E13'!$F44</f>
        <v>NT</v>
      </c>
      <c r="Q47" s="88" t="str">
        <f>'E14'!$F44</f>
        <v>NT</v>
      </c>
      <c r="R47" s="88" t="str">
        <f>'E15'!$F44</f>
        <v>NT</v>
      </c>
      <c r="S47" s="88" t="str">
        <f>'E16'!$F44</f>
        <v>NT</v>
      </c>
      <c r="T47" s="88" t="str">
        <f>'E17'!$F44</f>
        <v>NT</v>
      </c>
      <c r="U47" s="88" t="str">
        <f>'E18'!$F44</f>
        <v>NT</v>
      </c>
      <c r="V47" s="88" t="str">
        <f>'E19'!$F44</f>
        <v>NT</v>
      </c>
      <c r="W47" s="88" t="str">
        <f>'E20'!$F44</f>
        <v>NT</v>
      </c>
      <c r="X47" s="88"/>
      <c r="Y47" s="89" t="str">
        <f t="shared" si="4"/>
        <v>NT</v>
      </c>
      <c r="Z47" s="73"/>
      <c r="AA47" s="75"/>
      <c r="AE47" s="75"/>
      <c r="AF47" s="73"/>
      <c r="AG47" s="73"/>
    </row>
    <row r="48" spans="1:38">
      <c r="A48" s="76" t="str">
        <f>Criteria!A44</f>
        <v>Mandatory elements</v>
      </c>
      <c r="B48" s="77" t="str">
        <f>Criteria!B44</f>
        <v>6.1</v>
      </c>
      <c r="C48" s="77" t="str">
        <f>Criteria!C44</f>
        <v>A</v>
      </c>
      <c r="D48" s="77" t="str">
        <f>'E01'!$F45</f>
        <v>NT</v>
      </c>
      <c r="E48" s="77" t="str">
        <f>'E02'!$F45</f>
        <v>NT</v>
      </c>
      <c r="F48" s="77" t="str">
        <f>'E03'!$F45</f>
        <v>NT</v>
      </c>
      <c r="G48" s="77" t="str">
        <f>'E04'!$F45</f>
        <v>NT</v>
      </c>
      <c r="H48" s="77" t="str">
        <f>'E05'!$F45</f>
        <v>NT</v>
      </c>
      <c r="I48" s="77" t="str">
        <f>'E06'!$F45</f>
        <v>NT</v>
      </c>
      <c r="J48" s="77" t="str">
        <f>'E07'!$F45</f>
        <v>NT</v>
      </c>
      <c r="K48" s="77" t="str">
        <f>'E08'!$F45</f>
        <v>NT</v>
      </c>
      <c r="L48" s="77" t="str">
        <f>'E09'!$F45</f>
        <v>NT</v>
      </c>
      <c r="M48" s="77" t="str">
        <f>'E10'!$F45</f>
        <v>NT</v>
      </c>
      <c r="N48" s="77" t="str">
        <f>'E11'!$F45</f>
        <v>NT</v>
      </c>
      <c r="O48" s="77" t="str">
        <f>'E12'!$F45</f>
        <v>NT</v>
      </c>
      <c r="P48" s="77" t="str">
        <f>'E13'!$F45</f>
        <v>NT</v>
      </c>
      <c r="Q48" s="77" t="str">
        <f>'E14'!$F45</f>
        <v>NT</v>
      </c>
      <c r="R48" s="77" t="str">
        <f>'E15'!$F45</f>
        <v>NT</v>
      </c>
      <c r="S48" s="77" t="str">
        <f>'E16'!$F45</f>
        <v>NT</v>
      </c>
      <c r="T48" s="77" t="str">
        <f>'E17'!$F45</f>
        <v>NT</v>
      </c>
      <c r="U48" s="77" t="str">
        <f>'E18'!$F45</f>
        <v>NT</v>
      </c>
      <c r="V48" s="77" t="str">
        <f>'E19'!$F45</f>
        <v>NT</v>
      </c>
      <c r="W48" s="77" t="str">
        <f>'E20'!$F45</f>
        <v>NT</v>
      </c>
      <c r="X48" s="77"/>
      <c r="Y48" s="78" t="str">
        <f t="shared" si="4"/>
        <v>NT</v>
      </c>
      <c r="Z48" s="73"/>
      <c r="AA48" s="75"/>
      <c r="AE48" s="75"/>
      <c r="AF48" s="73"/>
      <c r="AG48" s="73"/>
    </row>
    <row r="49" spans="1:33" ht="15.75" thickBot="1">
      <c r="A49" s="87" t="str">
        <f>Criteria!A45</f>
        <v>Mandatory elements</v>
      </c>
      <c r="B49" s="88" t="str">
        <f>Criteria!B45</f>
        <v>6.2</v>
      </c>
      <c r="C49" s="88" t="str">
        <f>Criteria!C45</f>
        <v>A</v>
      </c>
      <c r="D49" s="88" t="str">
        <f>'E01'!$F46</f>
        <v>NT</v>
      </c>
      <c r="E49" s="88" t="str">
        <f>'E02'!$F46</f>
        <v>NT</v>
      </c>
      <c r="F49" s="88" t="str">
        <f>'E03'!$F46</f>
        <v>NT</v>
      </c>
      <c r="G49" s="88" t="str">
        <f>'E04'!$F46</f>
        <v>NT</v>
      </c>
      <c r="H49" s="88" t="str">
        <f>'E05'!$F46</f>
        <v>NT</v>
      </c>
      <c r="I49" s="88" t="str">
        <f>'E06'!$F46</f>
        <v>NT</v>
      </c>
      <c r="J49" s="88" t="str">
        <f>'E07'!$F46</f>
        <v>NT</v>
      </c>
      <c r="K49" s="88" t="str">
        <f>'E08'!$F46</f>
        <v>NT</v>
      </c>
      <c r="L49" s="88" t="str">
        <f>'E09'!$F46</f>
        <v>NT</v>
      </c>
      <c r="M49" s="88" t="str">
        <f>'E10'!$F46</f>
        <v>NT</v>
      </c>
      <c r="N49" s="88" t="str">
        <f>'E11'!$F46</f>
        <v>NT</v>
      </c>
      <c r="O49" s="88" t="str">
        <f>'E12'!$F46</f>
        <v>NT</v>
      </c>
      <c r="P49" s="88" t="str">
        <f>'E13'!$F46</f>
        <v>NT</v>
      </c>
      <c r="Q49" s="88" t="str">
        <f>'E14'!$F46</f>
        <v>NT</v>
      </c>
      <c r="R49" s="88" t="str">
        <f>'E15'!$F46</f>
        <v>NT</v>
      </c>
      <c r="S49" s="88" t="str">
        <f>'E16'!$F46</f>
        <v>NT</v>
      </c>
      <c r="T49" s="88" t="str">
        <f>'E17'!$F46</f>
        <v>NT</v>
      </c>
      <c r="U49" s="88" t="str">
        <f>'E18'!$F46</f>
        <v>NT</v>
      </c>
      <c r="V49" s="88" t="str">
        <f>'E19'!$F46</f>
        <v>NT</v>
      </c>
      <c r="W49" s="88" t="str">
        <f>'E20'!$F46</f>
        <v>NT</v>
      </c>
      <c r="X49" s="88"/>
      <c r="Y49" s="89" t="str">
        <f t="shared" si="4"/>
        <v>NT</v>
      </c>
      <c r="Z49" s="73"/>
      <c r="AA49" s="75"/>
      <c r="AE49" s="75"/>
      <c r="AF49" s="73"/>
      <c r="AG49" s="73"/>
    </row>
    <row r="50" spans="1:33">
      <c r="A50" s="76" t="str">
        <f>Criteria!A46</f>
        <v>Information structure</v>
      </c>
      <c r="B50" s="77" t="str">
        <f>Criteria!B46</f>
        <v>7.1</v>
      </c>
      <c r="C50" s="77" t="str">
        <f>Criteria!C46</f>
        <v>A</v>
      </c>
      <c r="D50" s="77" t="str">
        <f>'E01'!$F47</f>
        <v>NT</v>
      </c>
      <c r="E50" s="77" t="str">
        <f>'E02'!$F47</f>
        <v>NT</v>
      </c>
      <c r="F50" s="77" t="str">
        <f>'E03'!$F47</f>
        <v>NT</v>
      </c>
      <c r="G50" s="77" t="str">
        <f>'E04'!$F47</f>
        <v>NT</v>
      </c>
      <c r="H50" s="77" t="str">
        <f>'E05'!$F47</f>
        <v>NT</v>
      </c>
      <c r="I50" s="77" t="str">
        <f>'E06'!$F47</f>
        <v>NT</v>
      </c>
      <c r="J50" s="77" t="str">
        <f>'E07'!$F47</f>
        <v>NT</v>
      </c>
      <c r="K50" s="77" t="str">
        <f>'E08'!$F47</f>
        <v>NT</v>
      </c>
      <c r="L50" s="77" t="str">
        <f>'E09'!$F47</f>
        <v>NT</v>
      </c>
      <c r="M50" s="77" t="str">
        <f>'E10'!$F47</f>
        <v>NT</v>
      </c>
      <c r="N50" s="77" t="str">
        <f>'E11'!$F47</f>
        <v>NT</v>
      </c>
      <c r="O50" s="77" t="str">
        <f>'E12'!$F47</f>
        <v>NT</v>
      </c>
      <c r="P50" s="77" t="str">
        <f>'E13'!$F47</f>
        <v>NT</v>
      </c>
      <c r="Q50" s="77" t="str">
        <f>'E14'!$F47</f>
        <v>NT</v>
      </c>
      <c r="R50" s="77" t="str">
        <f>'E15'!$F47</f>
        <v>NT</v>
      </c>
      <c r="S50" s="77" t="str">
        <f>'E16'!$F47</f>
        <v>NT</v>
      </c>
      <c r="T50" s="77" t="str">
        <f>'E17'!$F47</f>
        <v>NT</v>
      </c>
      <c r="U50" s="77" t="str">
        <f>'E18'!$F47</f>
        <v>NT</v>
      </c>
      <c r="V50" s="77" t="str">
        <f>'E19'!$F47</f>
        <v>NT</v>
      </c>
      <c r="W50" s="77" t="str">
        <f>'E20'!$F47</f>
        <v>NT</v>
      </c>
      <c r="X50" s="77"/>
      <c r="Y50" s="78" t="str">
        <f t="shared" si="4"/>
        <v>NT</v>
      </c>
      <c r="Z50" s="73"/>
      <c r="AA50" s="75"/>
      <c r="AB50" s="75"/>
      <c r="AC50" s="75"/>
      <c r="AD50" s="75"/>
      <c r="AE50" s="75"/>
      <c r="AF50" s="73"/>
      <c r="AG50" s="73"/>
    </row>
    <row r="51" spans="1:33" ht="15.75" thickBot="1">
      <c r="A51" s="87" t="str">
        <f>Criteria!A47</f>
        <v>Information structure</v>
      </c>
      <c r="B51" s="88" t="str">
        <f>Criteria!B47</f>
        <v>7.2</v>
      </c>
      <c r="C51" s="88" t="str">
        <f>Criteria!C47</f>
        <v>A</v>
      </c>
      <c r="D51" s="88" t="str">
        <f>'E01'!$F48</f>
        <v>NT</v>
      </c>
      <c r="E51" s="88" t="str">
        <f>'E02'!$F48</f>
        <v>NT</v>
      </c>
      <c r="F51" s="88" t="str">
        <f>'E03'!$F48</f>
        <v>NT</v>
      </c>
      <c r="G51" s="88" t="str">
        <f>'E04'!$F48</f>
        <v>NT</v>
      </c>
      <c r="H51" s="88" t="str">
        <f>'E05'!$F48</f>
        <v>NT</v>
      </c>
      <c r="I51" s="88" t="str">
        <f>'E06'!$F48</f>
        <v>NT</v>
      </c>
      <c r="J51" s="88" t="str">
        <f>'E07'!$F48</f>
        <v>NT</v>
      </c>
      <c r="K51" s="88" t="str">
        <f>'E08'!$F48</f>
        <v>NT</v>
      </c>
      <c r="L51" s="88" t="str">
        <f>'E09'!$F48</f>
        <v>NT</v>
      </c>
      <c r="M51" s="88" t="str">
        <f>'E10'!$F48</f>
        <v>NT</v>
      </c>
      <c r="N51" s="88" t="str">
        <f>'E11'!$F48</f>
        <v>NT</v>
      </c>
      <c r="O51" s="88" t="str">
        <f>'E12'!$F48</f>
        <v>NT</v>
      </c>
      <c r="P51" s="88" t="str">
        <f>'E13'!$F48</f>
        <v>NT</v>
      </c>
      <c r="Q51" s="88" t="str">
        <f>'E14'!$F48</f>
        <v>NT</v>
      </c>
      <c r="R51" s="88" t="str">
        <f>'E15'!$F48</f>
        <v>NT</v>
      </c>
      <c r="S51" s="88" t="str">
        <f>'E16'!$F48</f>
        <v>NT</v>
      </c>
      <c r="T51" s="88" t="str">
        <f>'E17'!$F48</f>
        <v>NT</v>
      </c>
      <c r="U51" s="88" t="str">
        <f>'E18'!$F48</f>
        <v>NT</v>
      </c>
      <c r="V51" s="88" t="str">
        <f>'E19'!$F48</f>
        <v>NT</v>
      </c>
      <c r="W51" s="88" t="str">
        <f>'E20'!$F48</f>
        <v>NT</v>
      </c>
      <c r="X51" s="88"/>
      <c r="Y51" s="89" t="str">
        <f t="shared" si="4"/>
        <v>NT</v>
      </c>
      <c r="Z51" s="73"/>
      <c r="AA51" s="75"/>
      <c r="AB51" s="75"/>
      <c r="AC51" s="75"/>
      <c r="AD51" s="75"/>
      <c r="AE51" s="75"/>
      <c r="AF51" s="73"/>
      <c r="AG51" s="73"/>
    </row>
    <row r="52" spans="1:33">
      <c r="A52" s="76" t="str">
        <f>Criteria!A48</f>
        <v>Presentation</v>
      </c>
      <c r="B52" s="77" t="str">
        <f>Criteria!B48</f>
        <v>8.1</v>
      </c>
      <c r="C52" s="77" t="str">
        <f>Criteria!C48</f>
        <v>A</v>
      </c>
      <c r="D52" s="77" t="str">
        <f>'E01'!$F49</f>
        <v>NT</v>
      </c>
      <c r="E52" s="77" t="str">
        <f>'E02'!$F49</f>
        <v>NT</v>
      </c>
      <c r="F52" s="77" t="str">
        <f>'E03'!$F49</f>
        <v>NT</v>
      </c>
      <c r="G52" s="77" t="str">
        <f>'E04'!$F49</f>
        <v>NT</v>
      </c>
      <c r="H52" s="77" t="str">
        <f>'E05'!$F49</f>
        <v>NT</v>
      </c>
      <c r="I52" s="77" t="str">
        <f>'E06'!$F49</f>
        <v>NT</v>
      </c>
      <c r="J52" s="77" t="str">
        <f>'E07'!$F49</f>
        <v>NT</v>
      </c>
      <c r="K52" s="77" t="str">
        <f>'E08'!$F49</f>
        <v>NT</v>
      </c>
      <c r="L52" s="77" t="str">
        <f>'E09'!$F49</f>
        <v>NT</v>
      </c>
      <c r="M52" s="77" t="str">
        <f>'E10'!$F49</f>
        <v>NT</v>
      </c>
      <c r="N52" s="77" t="str">
        <f>'E11'!$F49</f>
        <v>NT</v>
      </c>
      <c r="O52" s="77" t="str">
        <f>'E12'!$F49</f>
        <v>NT</v>
      </c>
      <c r="P52" s="77" t="str">
        <f>'E13'!$F49</f>
        <v>NT</v>
      </c>
      <c r="Q52" s="77" t="str">
        <f>'E14'!$F49</f>
        <v>NT</v>
      </c>
      <c r="R52" s="77" t="str">
        <f>'E15'!$F49</f>
        <v>NT</v>
      </c>
      <c r="S52" s="77" t="str">
        <f>'E16'!$F49</f>
        <v>NT</v>
      </c>
      <c r="T52" s="77" t="str">
        <f>'E17'!$F49</f>
        <v>NT</v>
      </c>
      <c r="U52" s="77" t="str">
        <f>'E18'!$F49</f>
        <v>NT</v>
      </c>
      <c r="V52" s="77" t="str">
        <f>'E19'!$F49</f>
        <v>NT</v>
      </c>
      <c r="W52" s="77" t="str">
        <f>'E20'!$F49</f>
        <v>NT</v>
      </c>
      <c r="X52" s="77"/>
      <c r="Y52" s="78" t="str">
        <f t="shared" si="4"/>
        <v>NT</v>
      </c>
      <c r="Z52" s="73"/>
      <c r="AA52" s="75"/>
      <c r="AB52" s="75"/>
      <c r="AC52" s="75"/>
      <c r="AD52" s="75"/>
      <c r="AE52" s="75"/>
      <c r="AF52" s="73"/>
      <c r="AG52" s="73"/>
    </row>
    <row r="53" spans="1:33">
      <c r="A53" s="79" t="str">
        <f>Criteria!A49</f>
        <v>Presentation</v>
      </c>
      <c r="B53" s="80" t="str">
        <f>Criteria!B49</f>
        <v>8.2</v>
      </c>
      <c r="C53" s="80" t="str">
        <f>Criteria!C49</f>
        <v>AA</v>
      </c>
      <c r="D53" s="80" t="str">
        <f>'E01'!$F50</f>
        <v>NT</v>
      </c>
      <c r="E53" s="80" t="str">
        <f>'E02'!$F50</f>
        <v>NT</v>
      </c>
      <c r="F53" s="80" t="str">
        <f>'E03'!$F50</f>
        <v>NT</v>
      </c>
      <c r="G53" s="80" t="str">
        <f>'E04'!$F50</f>
        <v>NT</v>
      </c>
      <c r="H53" s="80" t="str">
        <f>'E05'!$F50</f>
        <v>NT</v>
      </c>
      <c r="I53" s="80" t="str">
        <f>'E06'!$F50</f>
        <v>NT</v>
      </c>
      <c r="J53" s="80" t="str">
        <f>'E07'!$F50</f>
        <v>NT</v>
      </c>
      <c r="K53" s="80" t="str">
        <f>'E08'!$F50</f>
        <v>NT</v>
      </c>
      <c r="L53" s="80" t="str">
        <f>'E09'!$F50</f>
        <v>NT</v>
      </c>
      <c r="M53" s="80" t="str">
        <f>'E10'!$F50</f>
        <v>NT</v>
      </c>
      <c r="N53" s="80" t="str">
        <f>'E11'!$F50</f>
        <v>NT</v>
      </c>
      <c r="O53" s="80" t="str">
        <f>'E12'!$F50</f>
        <v>NT</v>
      </c>
      <c r="P53" s="80" t="str">
        <f>'E13'!$F50</f>
        <v>NT</v>
      </c>
      <c r="Q53" s="80" t="str">
        <f>'E14'!$F50</f>
        <v>NT</v>
      </c>
      <c r="R53" s="80" t="str">
        <f>'E15'!$F50</f>
        <v>NT</v>
      </c>
      <c r="S53" s="80" t="str">
        <f>'E16'!$F50</f>
        <v>NT</v>
      </c>
      <c r="T53" s="80" t="str">
        <f>'E17'!$F50</f>
        <v>NT</v>
      </c>
      <c r="U53" s="80" t="str">
        <f>'E18'!$F50</f>
        <v>NT</v>
      </c>
      <c r="V53" s="80" t="str">
        <f>'E19'!$F50</f>
        <v>NT</v>
      </c>
      <c r="W53" s="80" t="str">
        <f>'E20'!$F50</f>
        <v>NT</v>
      </c>
      <c r="X53" s="80"/>
      <c r="Y53" s="81" t="str">
        <f t="shared" si="4"/>
        <v>NT</v>
      </c>
      <c r="Z53" s="73"/>
      <c r="AA53" s="75"/>
      <c r="AB53" s="75"/>
      <c r="AC53" s="75"/>
      <c r="AD53" s="75"/>
      <c r="AE53" s="75"/>
      <c r="AF53" s="73"/>
      <c r="AG53" s="73"/>
    </row>
    <row r="54" spans="1:33">
      <c r="A54" s="79" t="str">
        <f>Criteria!A50</f>
        <v>Presentation</v>
      </c>
      <c r="B54" s="80" t="str">
        <f>Criteria!B50</f>
        <v>8.3</v>
      </c>
      <c r="C54" s="80" t="str">
        <f>Criteria!C50</f>
        <v>A</v>
      </c>
      <c r="D54" s="80" t="str">
        <f>'E01'!$F51</f>
        <v>NT</v>
      </c>
      <c r="E54" s="80" t="str">
        <f>'E02'!$F51</f>
        <v>NT</v>
      </c>
      <c r="F54" s="80" t="str">
        <f>'E03'!$F51</f>
        <v>NT</v>
      </c>
      <c r="G54" s="80" t="str">
        <f>'E04'!$F51</f>
        <v>NT</v>
      </c>
      <c r="H54" s="80" t="str">
        <f>'E05'!$F51</f>
        <v>NT</v>
      </c>
      <c r="I54" s="80" t="str">
        <f>'E06'!$F51</f>
        <v>NT</v>
      </c>
      <c r="J54" s="80" t="str">
        <f>'E07'!$F51</f>
        <v>NT</v>
      </c>
      <c r="K54" s="80" t="str">
        <f>'E08'!$F51</f>
        <v>NT</v>
      </c>
      <c r="L54" s="80" t="str">
        <f>'E09'!$F51</f>
        <v>NT</v>
      </c>
      <c r="M54" s="80" t="str">
        <f>'E10'!$F51</f>
        <v>NT</v>
      </c>
      <c r="N54" s="80" t="str">
        <f>'E11'!$F51</f>
        <v>NT</v>
      </c>
      <c r="O54" s="80" t="str">
        <f>'E12'!$F51</f>
        <v>NT</v>
      </c>
      <c r="P54" s="80" t="str">
        <f>'E13'!$F51</f>
        <v>NT</v>
      </c>
      <c r="Q54" s="80" t="str">
        <f>'E14'!$F51</f>
        <v>NT</v>
      </c>
      <c r="R54" s="80" t="str">
        <f>'E15'!$F51</f>
        <v>NT</v>
      </c>
      <c r="S54" s="80" t="str">
        <f>'E16'!$F51</f>
        <v>NT</v>
      </c>
      <c r="T54" s="80" t="str">
        <f>'E17'!$F51</f>
        <v>NT</v>
      </c>
      <c r="U54" s="80" t="str">
        <f>'E18'!$F51</f>
        <v>NT</v>
      </c>
      <c r="V54" s="80" t="str">
        <f>'E19'!$F51</f>
        <v>NT</v>
      </c>
      <c r="W54" s="80" t="str">
        <f>'E20'!$F51</f>
        <v>NT</v>
      </c>
      <c r="X54" s="80"/>
      <c r="Y54" s="81" t="str">
        <f t="shared" si="4"/>
        <v>NT</v>
      </c>
      <c r="Z54" s="73"/>
      <c r="AA54" s="75"/>
      <c r="AB54" s="75"/>
      <c r="AC54" s="75"/>
      <c r="AD54" s="75"/>
      <c r="AE54" s="75"/>
      <c r="AF54" s="73"/>
      <c r="AG54" s="73"/>
    </row>
    <row r="55" spans="1:33">
      <c r="A55" s="79" t="str">
        <f>Criteria!A51</f>
        <v>Presentation</v>
      </c>
      <c r="B55" s="80" t="str">
        <f>Criteria!B51</f>
        <v>8.4</v>
      </c>
      <c r="C55" s="80" t="str">
        <f>Criteria!C51</f>
        <v>A</v>
      </c>
      <c r="D55" s="80" t="str">
        <f>'E01'!$F52</f>
        <v>NT</v>
      </c>
      <c r="E55" s="80" t="str">
        <f>'E02'!$F52</f>
        <v>NT</v>
      </c>
      <c r="F55" s="80" t="str">
        <f>'E03'!$F52</f>
        <v>NT</v>
      </c>
      <c r="G55" s="80" t="str">
        <f>'E04'!$F52</f>
        <v>NT</v>
      </c>
      <c r="H55" s="80" t="str">
        <f>'E05'!$F52</f>
        <v>NT</v>
      </c>
      <c r="I55" s="80" t="str">
        <f>'E06'!$F52</f>
        <v>NT</v>
      </c>
      <c r="J55" s="80" t="str">
        <f>'E07'!$F52</f>
        <v>NT</v>
      </c>
      <c r="K55" s="80" t="str">
        <f>'E08'!$F52</f>
        <v>NT</v>
      </c>
      <c r="L55" s="80" t="str">
        <f>'E09'!$F52</f>
        <v>NT</v>
      </c>
      <c r="M55" s="80" t="str">
        <f>'E10'!$F52</f>
        <v>NT</v>
      </c>
      <c r="N55" s="80" t="str">
        <f>'E11'!$F52</f>
        <v>NT</v>
      </c>
      <c r="O55" s="80" t="str">
        <f>'E12'!$F52</f>
        <v>NT</v>
      </c>
      <c r="P55" s="80" t="str">
        <f>'E13'!$F52</f>
        <v>NT</v>
      </c>
      <c r="Q55" s="80" t="str">
        <f>'E14'!$F52</f>
        <v>NT</v>
      </c>
      <c r="R55" s="80" t="str">
        <f>'E15'!$F52</f>
        <v>NT</v>
      </c>
      <c r="S55" s="80" t="str">
        <f>'E16'!$F52</f>
        <v>NT</v>
      </c>
      <c r="T55" s="80" t="str">
        <f>'E17'!$F52</f>
        <v>NT</v>
      </c>
      <c r="U55" s="80" t="str">
        <f>'E18'!$F52</f>
        <v>NT</v>
      </c>
      <c r="V55" s="80" t="str">
        <f>'E19'!$F52</f>
        <v>NT</v>
      </c>
      <c r="W55" s="80" t="str">
        <f>'E20'!$F52</f>
        <v>NT</v>
      </c>
      <c r="X55" s="80"/>
      <c r="Y55" s="81" t="str">
        <f t="shared" si="4"/>
        <v>NT</v>
      </c>
      <c r="Z55" s="73"/>
      <c r="AA55" s="75"/>
      <c r="AB55" s="75"/>
      <c r="AC55" s="75"/>
      <c r="AD55" s="75"/>
      <c r="AE55" s="75"/>
      <c r="AF55" s="73"/>
      <c r="AG55" s="73"/>
    </row>
    <row r="56" spans="1:33">
      <c r="A56" s="79" t="str">
        <f>Criteria!A52</f>
        <v>Presentation</v>
      </c>
      <c r="B56" s="80" t="str">
        <f>Criteria!B52</f>
        <v>8.5</v>
      </c>
      <c r="C56" s="80" t="str">
        <f>Criteria!C52</f>
        <v>A</v>
      </c>
      <c r="D56" s="80" t="str">
        <f>'E01'!$F53</f>
        <v>NT</v>
      </c>
      <c r="E56" s="80" t="str">
        <f>'E02'!$F53</f>
        <v>NT</v>
      </c>
      <c r="F56" s="80" t="str">
        <f>'E03'!$F53</f>
        <v>NT</v>
      </c>
      <c r="G56" s="80" t="str">
        <f>'E04'!$F53</f>
        <v>NT</v>
      </c>
      <c r="H56" s="80" t="str">
        <f>'E05'!$F53</f>
        <v>NT</v>
      </c>
      <c r="I56" s="80" t="str">
        <f>'E06'!$F53</f>
        <v>NT</v>
      </c>
      <c r="J56" s="80" t="str">
        <f>'E07'!$F53</f>
        <v>NT</v>
      </c>
      <c r="K56" s="80" t="str">
        <f>'E08'!$F53</f>
        <v>NT</v>
      </c>
      <c r="L56" s="80" t="str">
        <f>'E09'!$F53</f>
        <v>NT</v>
      </c>
      <c r="M56" s="80" t="str">
        <f>'E10'!$F53</f>
        <v>NT</v>
      </c>
      <c r="N56" s="80" t="str">
        <f>'E11'!$F53</f>
        <v>NT</v>
      </c>
      <c r="O56" s="80" t="str">
        <f>'E12'!$F53</f>
        <v>NT</v>
      </c>
      <c r="P56" s="80" t="str">
        <f>'E13'!$F53</f>
        <v>NT</v>
      </c>
      <c r="Q56" s="80" t="str">
        <f>'E14'!$F53</f>
        <v>NT</v>
      </c>
      <c r="R56" s="80" t="str">
        <f>'E15'!$F53</f>
        <v>NT</v>
      </c>
      <c r="S56" s="80" t="str">
        <f>'E16'!$F53</f>
        <v>NT</v>
      </c>
      <c r="T56" s="80" t="str">
        <f>'E17'!$F53</f>
        <v>NT</v>
      </c>
      <c r="U56" s="80" t="str">
        <f>'E18'!$F53</f>
        <v>NT</v>
      </c>
      <c r="V56" s="80" t="str">
        <f>'E19'!$F53</f>
        <v>NT</v>
      </c>
      <c r="W56" s="80" t="str">
        <f>'E20'!$F53</f>
        <v>NT</v>
      </c>
      <c r="X56" s="80"/>
      <c r="Y56" s="81" t="str">
        <f t="shared" si="4"/>
        <v>NT</v>
      </c>
      <c r="Z56" s="73"/>
      <c r="AA56" s="75"/>
      <c r="AB56" s="75"/>
      <c r="AC56" s="75"/>
      <c r="AD56" s="75"/>
      <c r="AE56" s="75"/>
      <c r="AF56" s="73"/>
      <c r="AG56" s="73"/>
    </row>
    <row r="57" spans="1:33">
      <c r="A57" s="79" t="str">
        <f>Criteria!A53</f>
        <v>Presentation</v>
      </c>
      <c r="B57" s="80" t="str">
        <f>Criteria!B53</f>
        <v>8.6</v>
      </c>
      <c r="C57" s="80" t="str">
        <f>Criteria!C53</f>
        <v>A</v>
      </c>
      <c r="D57" s="80" t="str">
        <f>'E01'!$F54</f>
        <v>NT</v>
      </c>
      <c r="E57" s="80" t="str">
        <f>'E02'!$F54</f>
        <v>NT</v>
      </c>
      <c r="F57" s="80" t="str">
        <f>'E03'!$F54</f>
        <v>NT</v>
      </c>
      <c r="G57" s="80" t="str">
        <f>'E04'!$F54</f>
        <v>NT</v>
      </c>
      <c r="H57" s="80" t="str">
        <f>'E05'!$F54</f>
        <v>NT</v>
      </c>
      <c r="I57" s="80" t="str">
        <f>'E06'!$F54</f>
        <v>NT</v>
      </c>
      <c r="J57" s="80" t="str">
        <f>'E07'!$F54</f>
        <v>NT</v>
      </c>
      <c r="K57" s="80" t="str">
        <f>'E08'!$F54</f>
        <v>NT</v>
      </c>
      <c r="L57" s="80" t="str">
        <f>'E09'!$F54</f>
        <v>NT</v>
      </c>
      <c r="M57" s="80" t="str">
        <f>'E10'!$F54</f>
        <v>NT</v>
      </c>
      <c r="N57" s="80" t="str">
        <f>'E11'!$F54</f>
        <v>NT</v>
      </c>
      <c r="O57" s="80" t="str">
        <f>'E12'!$F54</f>
        <v>NT</v>
      </c>
      <c r="P57" s="80" t="str">
        <f>'E13'!$F54</f>
        <v>NT</v>
      </c>
      <c r="Q57" s="80" t="str">
        <f>'E14'!$F54</f>
        <v>NT</v>
      </c>
      <c r="R57" s="80" t="str">
        <f>'E15'!$F54</f>
        <v>NT</v>
      </c>
      <c r="S57" s="80" t="str">
        <f>'E16'!$F54</f>
        <v>NT</v>
      </c>
      <c r="T57" s="80" t="str">
        <f>'E17'!$F54</f>
        <v>NT</v>
      </c>
      <c r="U57" s="80" t="str">
        <f>'E18'!$F54</f>
        <v>NT</v>
      </c>
      <c r="V57" s="80" t="str">
        <f>'E19'!$F54</f>
        <v>NT</v>
      </c>
      <c r="W57" s="80" t="str">
        <f>'E20'!$F54</f>
        <v>NT</v>
      </c>
      <c r="X57" s="80"/>
      <c r="Y57" s="81" t="str">
        <f t="shared" si="4"/>
        <v>NT</v>
      </c>
      <c r="Z57" s="73"/>
      <c r="AA57" s="75"/>
      <c r="AB57" s="75"/>
      <c r="AC57" s="75"/>
      <c r="AD57" s="75"/>
      <c r="AE57" s="75"/>
      <c r="AF57" s="73"/>
      <c r="AG57" s="73"/>
    </row>
    <row r="58" spans="1:33" ht="15.75" thickBot="1">
      <c r="A58" s="87" t="str">
        <f>Criteria!A54</f>
        <v>Presentation</v>
      </c>
      <c r="B58" s="88" t="str">
        <f>Criteria!B54</f>
        <v>8.7</v>
      </c>
      <c r="C58" s="88" t="str">
        <f>Criteria!C54</f>
        <v>AA</v>
      </c>
      <c r="D58" s="88" t="str">
        <f>'E01'!$F55</f>
        <v>NT</v>
      </c>
      <c r="E58" s="88" t="str">
        <f>'E02'!$F55</f>
        <v>NT</v>
      </c>
      <c r="F58" s="88" t="str">
        <f>'E03'!$F55</f>
        <v>NT</v>
      </c>
      <c r="G58" s="88" t="str">
        <f>'E04'!$F55</f>
        <v>NT</v>
      </c>
      <c r="H58" s="88" t="str">
        <f>'E05'!$F55</f>
        <v>NT</v>
      </c>
      <c r="I58" s="88" t="str">
        <f>'E06'!$F55</f>
        <v>NT</v>
      </c>
      <c r="J58" s="88" t="str">
        <f>'E07'!$F55</f>
        <v>NT</v>
      </c>
      <c r="K58" s="88" t="str">
        <f>'E08'!$F55</f>
        <v>NT</v>
      </c>
      <c r="L58" s="88" t="str">
        <f>'E09'!$F55</f>
        <v>NT</v>
      </c>
      <c r="M58" s="88" t="str">
        <f>'E10'!$F55</f>
        <v>NT</v>
      </c>
      <c r="N58" s="88" t="str">
        <f>'E11'!$F55</f>
        <v>NT</v>
      </c>
      <c r="O58" s="88" t="str">
        <f>'E12'!$F55</f>
        <v>NT</v>
      </c>
      <c r="P58" s="88" t="str">
        <f>'E13'!$F55</f>
        <v>NT</v>
      </c>
      <c r="Q58" s="88" t="str">
        <f>'E14'!$F55</f>
        <v>NT</v>
      </c>
      <c r="R58" s="88" t="str">
        <f>'E15'!$F55</f>
        <v>NT</v>
      </c>
      <c r="S58" s="88" t="str">
        <f>'E16'!$F55</f>
        <v>NT</v>
      </c>
      <c r="T58" s="88" t="str">
        <f>'E17'!$F55</f>
        <v>NT</v>
      </c>
      <c r="U58" s="88" t="str">
        <f>'E18'!$F55</f>
        <v>NT</v>
      </c>
      <c r="V58" s="88" t="str">
        <f>'E19'!$F55</f>
        <v>NT</v>
      </c>
      <c r="W58" s="88" t="str">
        <f>'E20'!$F55</f>
        <v>NT</v>
      </c>
      <c r="X58" s="88"/>
      <c r="Y58" s="89" t="str">
        <f t="shared" si="4"/>
        <v>NT</v>
      </c>
      <c r="Z58" s="73"/>
      <c r="AA58" s="75"/>
      <c r="AB58" s="75"/>
      <c r="AC58" s="75"/>
      <c r="AD58" s="75"/>
      <c r="AE58" s="75"/>
      <c r="AF58" s="73"/>
      <c r="AG58" s="73"/>
    </row>
    <row r="59" spans="1:33">
      <c r="A59" s="76" t="str">
        <f>Criteria!A55</f>
        <v>Forms</v>
      </c>
      <c r="B59" s="77" t="str">
        <f>Criteria!B55</f>
        <v>9.1</v>
      </c>
      <c r="C59" s="77" t="str">
        <f>Criteria!C55</f>
        <v>A</v>
      </c>
      <c r="D59" s="77" t="str">
        <f>'E01'!$F56</f>
        <v>NT</v>
      </c>
      <c r="E59" s="77" t="str">
        <f>'E02'!$F56</f>
        <v>NT</v>
      </c>
      <c r="F59" s="77" t="str">
        <f>'E03'!$F56</f>
        <v>NT</v>
      </c>
      <c r="G59" s="77" t="str">
        <f>'E04'!$F56</f>
        <v>NT</v>
      </c>
      <c r="H59" s="77" t="str">
        <f>'E05'!$F56</f>
        <v>NT</v>
      </c>
      <c r="I59" s="77" t="str">
        <f>'E06'!$F56</f>
        <v>NT</v>
      </c>
      <c r="J59" s="77" t="str">
        <f>'E07'!$F56</f>
        <v>NT</v>
      </c>
      <c r="K59" s="77" t="str">
        <f>'E08'!$F56</f>
        <v>NT</v>
      </c>
      <c r="L59" s="77" t="str">
        <f>'E09'!$F56</f>
        <v>NT</v>
      </c>
      <c r="M59" s="77" t="str">
        <f>'E10'!$F56</f>
        <v>NT</v>
      </c>
      <c r="N59" s="77" t="str">
        <f>'E11'!$F56</f>
        <v>NT</v>
      </c>
      <c r="O59" s="77" t="str">
        <f>'E12'!$F56</f>
        <v>NT</v>
      </c>
      <c r="P59" s="77" t="str">
        <f>'E13'!$F56</f>
        <v>NT</v>
      </c>
      <c r="Q59" s="77" t="str">
        <f>'E14'!$F56</f>
        <v>NT</v>
      </c>
      <c r="R59" s="77" t="str">
        <f>'E15'!$F56</f>
        <v>NT</v>
      </c>
      <c r="S59" s="77" t="str">
        <f>'E16'!$F56</f>
        <v>NT</v>
      </c>
      <c r="T59" s="77" t="str">
        <f>'E17'!$F56</f>
        <v>NT</v>
      </c>
      <c r="U59" s="77" t="str">
        <f>'E18'!$F56</f>
        <v>NT</v>
      </c>
      <c r="V59" s="77" t="str">
        <f>'E19'!$F56</f>
        <v>NT</v>
      </c>
      <c r="W59" s="77" t="str">
        <f>'E20'!$F56</f>
        <v>NT</v>
      </c>
      <c r="X59" s="77"/>
      <c r="Y59" s="78" t="str">
        <f t="shared" si="4"/>
        <v>NT</v>
      </c>
      <c r="Z59" s="73"/>
      <c r="AA59" s="75"/>
      <c r="AB59" s="75"/>
      <c r="AC59" s="75"/>
      <c r="AD59" s="75"/>
      <c r="AE59" s="75"/>
      <c r="AF59" s="73"/>
      <c r="AG59" s="73"/>
    </row>
    <row r="60" spans="1:33">
      <c r="A60" s="79" t="str">
        <f>Criteria!A56</f>
        <v>Forms</v>
      </c>
      <c r="B60" s="80" t="str">
        <f>Criteria!B56</f>
        <v>9.2</v>
      </c>
      <c r="C60" s="80" t="str">
        <f>Criteria!C56</f>
        <v>A</v>
      </c>
      <c r="D60" s="80" t="str">
        <f>'E01'!$F57</f>
        <v>NT</v>
      </c>
      <c r="E60" s="80" t="str">
        <f>'E02'!$F57</f>
        <v>NT</v>
      </c>
      <c r="F60" s="80" t="str">
        <f>'E03'!$F57</f>
        <v>NT</v>
      </c>
      <c r="G60" s="80" t="str">
        <f>'E04'!$F57</f>
        <v>NT</v>
      </c>
      <c r="H60" s="80" t="str">
        <f>'E05'!$F57</f>
        <v>NT</v>
      </c>
      <c r="I60" s="80" t="str">
        <f>'E06'!$F57</f>
        <v>NT</v>
      </c>
      <c r="J60" s="80" t="str">
        <f>'E07'!$F57</f>
        <v>NT</v>
      </c>
      <c r="K60" s="80" t="str">
        <f>'E08'!$F57</f>
        <v>NT</v>
      </c>
      <c r="L60" s="80" t="str">
        <f>'E09'!$F57</f>
        <v>NT</v>
      </c>
      <c r="M60" s="80" t="str">
        <f>'E10'!$F57</f>
        <v>NT</v>
      </c>
      <c r="N60" s="80" t="str">
        <f>'E11'!$F57</f>
        <v>NT</v>
      </c>
      <c r="O60" s="80" t="str">
        <f>'E12'!$F57</f>
        <v>NT</v>
      </c>
      <c r="P60" s="80" t="str">
        <f>'E13'!$F57</f>
        <v>NT</v>
      </c>
      <c r="Q60" s="80" t="str">
        <f>'E14'!$F57</f>
        <v>NT</v>
      </c>
      <c r="R60" s="80" t="str">
        <f>'E15'!$F57</f>
        <v>NT</v>
      </c>
      <c r="S60" s="80" t="str">
        <f>'E16'!$F57</f>
        <v>NT</v>
      </c>
      <c r="T60" s="80" t="str">
        <f>'E17'!$F57</f>
        <v>NT</v>
      </c>
      <c r="U60" s="80" t="str">
        <f>'E18'!$F57</f>
        <v>NT</v>
      </c>
      <c r="V60" s="80" t="str">
        <f>'E19'!$F57</f>
        <v>NT</v>
      </c>
      <c r="W60" s="80" t="str">
        <f>'E20'!$F57</f>
        <v>NT</v>
      </c>
      <c r="X60" s="80"/>
      <c r="Y60" s="81" t="str">
        <f t="shared" si="4"/>
        <v>NT</v>
      </c>
      <c r="Z60" s="73"/>
      <c r="AA60" s="75"/>
      <c r="AB60" s="75"/>
      <c r="AC60" s="75"/>
      <c r="AD60" s="75"/>
      <c r="AE60" s="75"/>
      <c r="AF60" s="73"/>
      <c r="AG60" s="73"/>
    </row>
    <row r="61" spans="1:33">
      <c r="A61" s="79" t="str">
        <f>Criteria!A57</f>
        <v>Forms</v>
      </c>
      <c r="B61" s="80" t="str">
        <f>Criteria!B57</f>
        <v>9.3</v>
      </c>
      <c r="C61" s="80" t="str">
        <f>Criteria!C57</f>
        <v>A</v>
      </c>
      <c r="D61" s="80" t="str">
        <f>'E01'!$F58</f>
        <v>NT</v>
      </c>
      <c r="E61" s="80" t="str">
        <f>'E02'!$F58</f>
        <v>NT</v>
      </c>
      <c r="F61" s="80" t="str">
        <f>'E03'!$F58</f>
        <v>NT</v>
      </c>
      <c r="G61" s="80" t="str">
        <f>'E04'!$F58</f>
        <v>NT</v>
      </c>
      <c r="H61" s="80" t="str">
        <f>'E05'!$F58</f>
        <v>NT</v>
      </c>
      <c r="I61" s="80" t="str">
        <f>'E06'!$F58</f>
        <v>NT</v>
      </c>
      <c r="J61" s="80" t="str">
        <f>'E07'!$F58</f>
        <v>NT</v>
      </c>
      <c r="K61" s="80" t="str">
        <f>'E08'!$F58</f>
        <v>NT</v>
      </c>
      <c r="L61" s="80" t="str">
        <f>'E09'!$F58</f>
        <v>NT</v>
      </c>
      <c r="M61" s="80" t="str">
        <f>'E10'!$F58</f>
        <v>NT</v>
      </c>
      <c r="N61" s="80" t="str">
        <f>'E11'!$F58</f>
        <v>NT</v>
      </c>
      <c r="O61" s="80" t="str">
        <f>'E12'!$F58</f>
        <v>NT</v>
      </c>
      <c r="P61" s="80" t="str">
        <f>'E13'!$F58</f>
        <v>NT</v>
      </c>
      <c r="Q61" s="80" t="str">
        <f>'E14'!$F58</f>
        <v>NT</v>
      </c>
      <c r="R61" s="80" t="str">
        <f>'E15'!$F58</f>
        <v>NT</v>
      </c>
      <c r="S61" s="80" t="str">
        <f>'E16'!$F58</f>
        <v>NT</v>
      </c>
      <c r="T61" s="80" t="str">
        <f>'E17'!$F58</f>
        <v>NT</v>
      </c>
      <c r="U61" s="80" t="str">
        <f>'E18'!$F58</f>
        <v>NT</v>
      </c>
      <c r="V61" s="80" t="str">
        <f>'E19'!$F58</f>
        <v>NT</v>
      </c>
      <c r="W61" s="80" t="str">
        <f>'E20'!$F58</f>
        <v>NT</v>
      </c>
      <c r="X61" s="80"/>
      <c r="Y61" s="81" t="str">
        <f t="shared" si="4"/>
        <v>NT</v>
      </c>
      <c r="Z61" s="73"/>
      <c r="AA61" s="75"/>
      <c r="AB61" s="75"/>
      <c r="AC61" s="75"/>
      <c r="AD61" s="75"/>
      <c r="AE61" s="75"/>
      <c r="AF61" s="73"/>
      <c r="AG61" s="73"/>
    </row>
    <row r="62" spans="1:33">
      <c r="A62" s="79" t="str">
        <f>Criteria!A58</f>
        <v>Forms</v>
      </c>
      <c r="B62" s="80" t="str">
        <f>Criteria!B58</f>
        <v>9.4</v>
      </c>
      <c r="C62" s="80" t="str">
        <f>Criteria!C58</f>
        <v>A</v>
      </c>
      <c r="D62" s="80" t="str">
        <f>'E01'!$F59</f>
        <v>NT</v>
      </c>
      <c r="E62" s="80" t="str">
        <f>'E02'!$F59</f>
        <v>NT</v>
      </c>
      <c r="F62" s="80" t="str">
        <f>'E03'!$F59</f>
        <v>NT</v>
      </c>
      <c r="G62" s="80" t="str">
        <f>'E04'!$F59</f>
        <v>NT</v>
      </c>
      <c r="H62" s="80" t="str">
        <f>'E05'!$F59</f>
        <v>NT</v>
      </c>
      <c r="I62" s="80" t="str">
        <f>'E06'!$F59</f>
        <v>NT</v>
      </c>
      <c r="J62" s="80" t="str">
        <f>'E07'!$F59</f>
        <v>NT</v>
      </c>
      <c r="K62" s="80" t="str">
        <f>'E08'!$F59</f>
        <v>NT</v>
      </c>
      <c r="L62" s="80" t="str">
        <f>'E09'!$F59</f>
        <v>NT</v>
      </c>
      <c r="M62" s="80" t="str">
        <f>'E10'!$F59</f>
        <v>NT</v>
      </c>
      <c r="N62" s="80" t="str">
        <f>'E11'!$F59</f>
        <v>NT</v>
      </c>
      <c r="O62" s="80" t="str">
        <f>'E12'!$F59</f>
        <v>NT</v>
      </c>
      <c r="P62" s="80" t="str">
        <f>'E13'!$F59</f>
        <v>NT</v>
      </c>
      <c r="Q62" s="80" t="str">
        <f>'E14'!$F59</f>
        <v>NT</v>
      </c>
      <c r="R62" s="80" t="str">
        <f>'E15'!$F59</f>
        <v>NT</v>
      </c>
      <c r="S62" s="80" t="str">
        <f>'E16'!$F59</f>
        <v>NT</v>
      </c>
      <c r="T62" s="80" t="str">
        <f>'E17'!$F59</f>
        <v>NT</v>
      </c>
      <c r="U62" s="80" t="str">
        <f>'E18'!$F59</f>
        <v>NT</v>
      </c>
      <c r="V62" s="80" t="str">
        <f>'E19'!$F59</f>
        <v>NT</v>
      </c>
      <c r="W62" s="80" t="str">
        <f>'E20'!$F59</f>
        <v>NT</v>
      </c>
      <c r="X62" s="80"/>
      <c r="Y62" s="81" t="str">
        <f t="shared" si="4"/>
        <v>NT</v>
      </c>
      <c r="Z62" s="73"/>
      <c r="AA62" s="75"/>
      <c r="AB62" s="75"/>
      <c r="AC62" s="75"/>
      <c r="AD62" s="75"/>
      <c r="AE62" s="75"/>
      <c r="AF62" s="73"/>
      <c r="AG62" s="73"/>
    </row>
    <row r="63" spans="1:33">
      <c r="A63" s="79" t="str">
        <f>Criteria!A59</f>
        <v>Forms</v>
      </c>
      <c r="B63" s="80" t="str">
        <f>Criteria!B59</f>
        <v>9.5</v>
      </c>
      <c r="C63" s="80" t="str">
        <f>Criteria!C59</f>
        <v>A</v>
      </c>
      <c r="D63" s="80" t="str">
        <f>'E01'!$F60</f>
        <v>NT</v>
      </c>
      <c r="E63" s="80" t="str">
        <f>'E02'!$F60</f>
        <v>NT</v>
      </c>
      <c r="F63" s="80" t="str">
        <f>'E03'!$F60</f>
        <v>NT</v>
      </c>
      <c r="G63" s="80" t="str">
        <f>'E04'!$F60</f>
        <v>NT</v>
      </c>
      <c r="H63" s="80" t="str">
        <f>'E05'!$F60</f>
        <v>NT</v>
      </c>
      <c r="I63" s="80" t="str">
        <f>'E06'!$F60</f>
        <v>NT</v>
      </c>
      <c r="J63" s="80" t="str">
        <f>'E07'!$F60</f>
        <v>NT</v>
      </c>
      <c r="K63" s="80" t="str">
        <f>'E08'!$F60</f>
        <v>NT</v>
      </c>
      <c r="L63" s="80" t="str">
        <f>'E09'!$F60</f>
        <v>NT</v>
      </c>
      <c r="M63" s="80" t="str">
        <f>'E10'!$F60</f>
        <v>NT</v>
      </c>
      <c r="N63" s="80" t="str">
        <f>'E11'!$F60</f>
        <v>NT</v>
      </c>
      <c r="O63" s="80" t="str">
        <f>'E12'!$F60</f>
        <v>NT</v>
      </c>
      <c r="P63" s="80" t="str">
        <f>'E13'!$F60</f>
        <v>NT</v>
      </c>
      <c r="Q63" s="80" t="str">
        <f>'E14'!$F60</f>
        <v>NT</v>
      </c>
      <c r="R63" s="80" t="str">
        <f>'E15'!$F60</f>
        <v>NT</v>
      </c>
      <c r="S63" s="80" t="str">
        <f>'E16'!$F60</f>
        <v>NT</v>
      </c>
      <c r="T63" s="80" t="str">
        <f>'E17'!$F60</f>
        <v>NT</v>
      </c>
      <c r="U63" s="80" t="str">
        <f>'E18'!$F60</f>
        <v>NT</v>
      </c>
      <c r="V63" s="80" t="str">
        <f>'E19'!$F60</f>
        <v>NT</v>
      </c>
      <c r="W63" s="80" t="str">
        <f>'E20'!$F60</f>
        <v>NT</v>
      </c>
      <c r="X63" s="80"/>
      <c r="Y63" s="81" t="str">
        <f t="shared" si="4"/>
        <v>NT</v>
      </c>
      <c r="Z63" s="73"/>
      <c r="AA63" s="75"/>
      <c r="AB63" s="75"/>
      <c r="AC63" s="75"/>
      <c r="AD63" s="75"/>
      <c r="AE63" s="75"/>
      <c r="AF63" s="73"/>
      <c r="AG63" s="73"/>
    </row>
    <row r="64" spans="1:33">
      <c r="A64" s="79" t="str">
        <f>Criteria!A60</f>
        <v>Forms</v>
      </c>
      <c r="B64" s="80" t="str">
        <f>Criteria!B60</f>
        <v>9.6</v>
      </c>
      <c r="C64" s="80" t="str">
        <f>Criteria!C60</f>
        <v>A</v>
      </c>
      <c r="D64" s="80" t="str">
        <f>'E01'!$F61</f>
        <v>NT</v>
      </c>
      <c r="E64" s="80" t="str">
        <f>'E02'!$F61</f>
        <v>NT</v>
      </c>
      <c r="F64" s="80" t="str">
        <f>'E03'!$F61</f>
        <v>NT</v>
      </c>
      <c r="G64" s="80" t="str">
        <f>'E04'!$F61</f>
        <v>NT</v>
      </c>
      <c r="H64" s="80" t="str">
        <f>'E05'!$F61</f>
        <v>NT</v>
      </c>
      <c r="I64" s="80" t="str">
        <f>'E06'!$F61</f>
        <v>NT</v>
      </c>
      <c r="J64" s="80" t="str">
        <f>'E07'!$F61</f>
        <v>NT</v>
      </c>
      <c r="K64" s="80" t="str">
        <f>'E08'!$F61</f>
        <v>NT</v>
      </c>
      <c r="L64" s="80" t="str">
        <f>'E09'!$F61</f>
        <v>NT</v>
      </c>
      <c r="M64" s="80" t="str">
        <f>'E10'!$F61</f>
        <v>NT</v>
      </c>
      <c r="N64" s="80" t="str">
        <f>'E11'!$F61</f>
        <v>NT</v>
      </c>
      <c r="O64" s="80" t="str">
        <f>'E12'!$F61</f>
        <v>NT</v>
      </c>
      <c r="P64" s="80" t="str">
        <f>'E13'!$F61</f>
        <v>NT</v>
      </c>
      <c r="Q64" s="80" t="str">
        <f>'E14'!$F61</f>
        <v>NT</v>
      </c>
      <c r="R64" s="80" t="str">
        <f>'E15'!$F61</f>
        <v>NT</v>
      </c>
      <c r="S64" s="80" t="str">
        <f>'E16'!$F61</f>
        <v>NT</v>
      </c>
      <c r="T64" s="80" t="str">
        <f>'E17'!$F61</f>
        <v>NT</v>
      </c>
      <c r="U64" s="80" t="str">
        <f>'E18'!$F61</f>
        <v>NT</v>
      </c>
      <c r="V64" s="80" t="str">
        <f>'E19'!$F61</f>
        <v>NT</v>
      </c>
      <c r="W64" s="80" t="str">
        <f>'E20'!$F61</f>
        <v>NT</v>
      </c>
      <c r="X64" s="80"/>
      <c r="Y64" s="81" t="str">
        <f t="shared" si="4"/>
        <v>NT</v>
      </c>
      <c r="Z64" s="73"/>
      <c r="AA64" s="75"/>
      <c r="AB64" s="75"/>
      <c r="AC64" s="75"/>
      <c r="AD64" s="75"/>
      <c r="AE64" s="75"/>
      <c r="AF64" s="73"/>
      <c r="AG64" s="73"/>
    </row>
    <row r="65" spans="1:33">
      <c r="A65" s="79" t="str">
        <f>Criteria!A61</f>
        <v>Forms</v>
      </c>
      <c r="B65" s="80" t="str">
        <f>Criteria!B61</f>
        <v>9.7</v>
      </c>
      <c r="C65" s="80" t="str">
        <f>Criteria!C61</f>
        <v>A</v>
      </c>
      <c r="D65" s="80" t="str">
        <f>'E01'!$F62</f>
        <v>NT</v>
      </c>
      <c r="E65" s="80" t="str">
        <f>'E02'!$F62</f>
        <v>NT</v>
      </c>
      <c r="F65" s="80" t="str">
        <f>'E03'!$F62</f>
        <v>NT</v>
      </c>
      <c r="G65" s="80" t="str">
        <f>'E04'!$F62</f>
        <v>NT</v>
      </c>
      <c r="H65" s="80" t="str">
        <f>'E05'!$F62</f>
        <v>NT</v>
      </c>
      <c r="I65" s="80" t="str">
        <f>'E06'!$F62</f>
        <v>NT</v>
      </c>
      <c r="J65" s="80" t="str">
        <f>'E07'!$F62</f>
        <v>NT</v>
      </c>
      <c r="K65" s="80" t="str">
        <f>'E08'!$F62</f>
        <v>NT</v>
      </c>
      <c r="L65" s="80" t="str">
        <f>'E09'!$F62</f>
        <v>NT</v>
      </c>
      <c r="M65" s="80" t="str">
        <f>'E10'!$F62</f>
        <v>NT</v>
      </c>
      <c r="N65" s="80" t="str">
        <f>'E11'!$F62</f>
        <v>NT</v>
      </c>
      <c r="O65" s="80" t="str">
        <f>'E12'!$F62</f>
        <v>NT</v>
      </c>
      <c r="P65" s="80" t="str">
        <f>'E13'!$F62</f>
        <v>NT</v>
      </c>
      <c r="Q65" s="80" t="str">
        <f>'E14'!$F62</f>
        <v>NT</v>
      </c>
      <c r="R65" s="80" t="str">
        <f>'E15'!$F62</f>
        <v>NT</v>
      </c>
      <c r="S65" s="80" t="str">
        <f>'E16'!$F62</f>
        <v>NT</v>
      </c>
      <c r="T65" s="80" t="str">
        <f>'E17'!$F62</f>
        <v>NT</v>
      </c>
      <c r="U65" s="80" t="str">
        <f>'E18'!$F62</f>
        <v>NT</v>
      </c>
      <c r="V65" s="80" t="str">
        <f>'E19'!$F62</f>
        <v>NT</v>
      </c>
      <c r="W65" s="80" t="str">
        <f>'E20'!$F62</f>
        <v>NT</v>
      </c>
      <c r="X65" s="80"/>
      <c r="Y65" s="81" t="str">
        <f t="shared" si="4"/>
        <v>NT</v>
      </c>
      <c r="Z65" s="73"/>
      <c r="AA65" s="75"/>
      <c r="AB65" s="75"/>
      <c r="AC65" s="75"/>
      <c r="AD65" s="75"/>
      <c r="AE65" s="75"/>
      <c r="AF65" s="73"/>
      <c r="AG65" s="73"/>
    </row>
    <row r="66" spans="1:33">
      <c r="A66" s="79" t="str">
        <f>Criteria!A62</f>
        <v>Forms</v>
      </c>
      <c r="B66" s="80" t="str">
        <f>Criteria!B62</f>
        <v>9.8</v>
      </c>
      <c r="C66" s="80" t="str">
        <f>Criteria!C62</f>
        <v>A</v>
      </c>
      <c r="D66" s="80" t="str">
        <f>'E01'!$F63</f>
        <v>NT</v>
      </c>
      <c r="E66" s="80" t="str">
        <f>'E02'!$F63</f>
        <v>NT</v>
      </c>
      <c r="F66" s="80" t="str">
        <f>'E03'!$F63</f>
        <v>NT</v>
      </c>
      <c r="G66" s="80" t="str">
        <f>'E04'!$F63</f>
        <v>NT</v>
      </c>
      <c r="H66" s="80" t="str">
        <f>'E05'!$F63</f>
        <v>NT</v>
      </c>
      <c r="I66" s="80" t="str">
        <f>'E06'!$F63</f>
        <v>NT</v>
      </c>
      <c r="J66" s="80" t="str">
        <f>'E07'!$F63</f>
        <v>NT</v>
      </c>
      <c r="K66" s="80" t="str">
        <f>'E08'!$F63</f>
        <v>NT</v>
      </c>
      <c r="L66" s="80" t="str">
        <f>'E09'!$F63</f>
        <v>NT</v>
      </c>
      <c r="M66" s="80" t="str">
        <f>'E10'!$F63</f>
        <v>NT</v>
      </c>
      <c r="N66" s="80" t="str">
        <f>'E11'!$F63</f>
        <v>NT</v>
      </c>
      <c r="O66" s="80" t="str">
        <f>'E12'!$F63</f>
        <v>NT</v>
      </c>
      <c r="P66" s="80" t="str">
        <f>'E13'!$F63</f>
        <v>NT</v>
      </c>
      <c r="Q66" s="80" t="str">
        <f>'E14'!$F63</f>
        <v>NT</v>
      </c>
      <c r="R66" s="80" t="str">
        <f>'E15'!$F63</f>
        <v>NT</v>
      </c>
      <c r="S66" s="80" t="str">
        <f>'E16'!$F63</f>
        <v>NT</v>
      </c>
      <c r="T66" s="80" t="str">
        <f>'E17'!$F63</f>
        <v>NT</v>
      </c>
      <c r="U66" s="80" t="str">
        <f>'E18'!$F63</f>
        <v>NT</v>
      </c>
      <c r="V66" s="80" t="str">
        <f>'E19'!$F63</f>
        <v>NT</v>
      </c>
      <c r="W66" s="80" t="str">
        <f>'E20'!$F63</f>
        <v>NT</v>
      </c>
      <c r="X66" s="80"/>
      <c r="Y66" s="81" t="str">
        <f t="shared" si="4"/>
        <v>NT</v>
      </c>
      <c r="Z66" s="73"/>
      <c r="AA66" s="75"/>
      <c r="AB66" s="75"/>
      <c r="AC66" s="75"/>
      <c r="AD66" s="75"/>
      <c r="AE66" s="75"/>
      <c r="AF66" s="73"/>
      <c r="AG66" s="73"/>
    </row>
    <row r="67" spans="1:33">
      <c r="A67" s="79" t="str">
        <f>Criteria!A63</f>
        <v>Forms</v>
      </c>
      <c r="B67" s="80" t="str">
        <f>Criteria!B63</f>
        <v>9.9</v>
      </c>
      <c r="C67" s="80" t="str">
        <f>Criteria!C63</f>
        <v>A</v>
      </c>
      <c r="D67" s="80" t="str">
        <f>'E01'!$F64</f>
        <v>NT</v>
      </c>
      <c r="E67" s="80" t="str">
        <f>'E02'!$F64</f>
        <v>NT</v>
      </c>
      <c r="F67" s="80" t="str">
        <f>'E03'!$F64</f>
        <v>NT</v>
      </c>
      <c r="G67" s="80" t="str">
        <f>'E04'!$F64</f>
        <v>NT</v>
      </c>
      <c r="H67" s="80" t="str">
        <f>'E05'!$F64</f>
        <v>NT</v>
      </c>
      <c r="I67" s="80" t="str">
        <f>'E06'!$F64</f>
        <v>NT</v>
      </c>
      <c r="J67" s="80" t="str">
        <f>'E07'!$F64</f>
        <v>NT</v>
      </c>
      <c r="K67" s="80" t="str">
        <f>'E08'!$F64</f>
        <v>NT</v>
      </c>
      <c r="L67" s="80" t="str">
        <f>'E09'!$F64</f>
        <v>NT</v>
      </c>
      <c r="M67" s="80" t="str">
        <f>'E10'!$F64</f>
        <v>NT</v>
      </c>
      <c r="N67" s="80" t="str">
        <f>'E11'!$F64</f>
        <v>NT</v>
      </c>
      <c r="O67" s="80" t="str">
        <f>'E12'!$F64</f>
        <v>NT</v>
      </c>
      <c r="P67" s="80" t="str">
        <f>'E13'!$F64</f>
        <v>NT</v>
      </c>
      <c r="Q67" s="80" t="str">
        <f>'E14'!$F64</f>
        <v>NT</v>
      </c>
      <c r="R67" s="80" t="str">
        <f>'E15'!$F64</f>
        <v>NT</v>
      </c>
      <c r="S67" s="80" t="str">
        <f>'E16'!$F64</f>
        <v>NT</v>
      </c>
      <c r="T67" s="80" t="str">
        <f>'E17'!$F64</f>
        <v>NT</v>
      </c>
      <c r="U67" s="80" t="str">
        <f>'E18'!$F64</f>
        <v>NT</v>
      </c>
      <c r="V67" s="80" t="str">
        <f>'E19'!$F64</f>
        <v>NT</v>
      </c>
      <c r="W67" s="80" t="str">
        <f>'E20'!$F64</f>
        <v>NT</v>
      </c>
      <c r="X67" s="80"/>
      <c r="Y67" s="81" t="str">
        <f t="shared" si="4"/>
        <v>NT</v>
      </c>
      <c r="Z67" s="73"/>
      <c r="AA67" s="75"/>
      <c r="AB67" s="75"/>
      <c r="AC67" s="75"/>
      <c r="AD67" s="75"/>
      <c r="AE67" s="75"/>
      <c r="AF67" s="73"/>
      <c r="AG67" s="73"/>
    </row>
    <row r="68" spans="1:33">
      <c r="A68" s="79" t="str">
        <f>Criteria!A64</f>
        <v>Forms</v>
      </c>
      <c r="B68" s="80" t="str">
        <f>Criteria!B64</f>
        <v>9.10</v>
      </c>
      <c r="C68" s="80" t="str">
        <f>Criteria!C64</f>
        <v>AA</v>
      </c>
      <c r="D68" s="80" t="str">
        <f>'E01'!$F65</f>
        <v>NT</v>
      </c>
      <c r="E68" s="80" t="str">
        <f>'E02'!$F65</f>
        <v>NT</v>
      </c>
      <c r="F68" s="80" t="str">
        <f>'E03'!$F65</f>
        <v>NT</v>
      </c>
      <c r="G68" s="80" t="str">
        <f>'E04'!$F65</f>
        <v>NT</v>
      </c>
      <c r="H68" s="80" t="str">
        <f>'E05'!$F65</f>
        <v>NT</v>
      </c>
      <c r="I68" s="80" t="str">
        <f>'E06'!$F65</f>
        <v>NT</v>
      </c>
      <c r="J68" s="80" t="str">
        <f>'E07'!$F65</f>
        <v>NT</v>
      </c>
      <c r="K68" s="80" t="str">
        <f>'E08'!$F65</f>
        <v>NT</v>
      </c>
      <c r="L68" s="80" t="str">
        <f>'E09'!$F65</f>
        <v>NT</v>
      </c>
      <c r="M68" s="80" t="str">
        <f>'E10'!$F65</f>
        <v>NT</v>
      </c>
      <c r="N68" s="80" t="str">
        <f>'E11'!$F65</f>
        <v>NT</v>
      </c>
      <c r="O68" s="80" t="str">
        <f>'E12'!$F65</f>
        <v>NT</v>
      </c>
      <c r="P68" s="80" t="str">
        <f>'E13'!$F65</f>
        <v>NT</v>
      </c>
      <c r="Q68" s="80" t="str">
        <f>'E14'!$F65</f>
        <v>NT</v>
      </c>
      <c r="R68" s="80" t="str">
        <f>'E15'!$F65</f>
        <v>NT</v>
      </c>
      <c r="S68" s="80" t="str">
        <f>'E16'!$F65</f>
        <v>NT</v>
      </c>
      <c r="T68" s="80" t="str">
        <f>'E17'!$F65</f>
        <v>NT</v>
      </c>
      <c r="U68" s="80" t="str">
        <f>'E18'!$F65</f>
        <v>NT</v>
      </c>
      <c r="V68" s="80" t="str">
        <f>'E19'!$F65</f>
        <v>NT</v>
      </c>
      <c r="W68" s="80" t="str">
        <f>'E20'!$F65</f>
        <v>NT</v>
      </c>
      <c r="X68" s="80"/>
      <c r="Y68" s="81" t="str">
        <f t="shared" si="4"/>
        <v>NT</v>
      </c>
      <c r="Z68" s="73"/>
      <c r="AA68" s="75"/>
      <c r="AB68" s="75"/>
      <c r="AC68" s="75"/>
      <c r="AD68" s="75"/>
      <c r="AE68" s="75"/>
      <c r="AF68" s="73"/>
      <c r="AG68" s="73"/>
    </row>
    <row r="69" spans="1:33">
      <c r="A69" s="79" t="str">
        <f>Criteria!A65</f>
        <v>Forms</v>
      </c>
      <c r="B69" s="80" t="str">
        <f>Criteria!B65</f>
        <v>9.11</v>
      </c>
      <c r="C69" s="80" t="str">
        <f>Criteria!C65</f>
        <v>AA</v>
      </c>
      <c r="D69" s="80" t="str">
        <f>'E01'!$F66</f>
        <v>NT</v>
      </c>
      <c r="E69" s="80" t="str">
        <f>'E02'!$F66</f>
        <v>NT</v>
      </c>
      <c r="F69" s="80" t="str">
        <f>'E03'!$F66</f>
        <v>NT</v>
      </c>
      <c r="G69" s="80" t="str">
        <f>'E04'!$F66</f>
        <v>NT</v>
      </c>
      <c r="H69" s="80" t="str">
        <f>'E05'!$F66</f>
        <v>NT</v>
      </c>
      <c r="I69" s="80" t="str">
        <f>'E06'!$F66</f>
        <v>NT</v>
      </c>
      <c r="J69" s="80" t="str">
        <f>'E07'!$F66</f>
        <v>NT</v>
      </c>
      <c r="K69" s="80" t="str">
        <f>'E08'!$F66</f>
        <v>NT</v>
      </c>
      <c r="L69" s="80" t="str">
        <f>'E09'!$F66</f>
        <v>NT</v>
      </c>
      <c r="M69" s="80" t="str">
        <f>'E10'!$F66</f>
        <v>NT</v>
      </c>
      <c r="N69" s="80" t="str">
        <f>'E11'!$F66</f>
        <v>NT</v>
      </c>
      <c r="O69" s="80" t="str">
        <f>'E12'!$F66</f>
        <v>NT</v>
      </c>
      <c r="P69" s="80" t="str">
        <f>'E13'!$F66</f>
        <v>NT</v>
      </c>
      <c r="Q69" s="80" t="str">
        <f>'E14'!$F66</f>
        <v>NT</v>
      </c>
      <c r="R69" s="80" t="str">
        <f>'E15'!$F66</f>
        <v>NT</v>
      </c>
      <c r="S69" s="80" t="str">
        <f>'E16'!$F66</f>
        <v>NT</v>
      </c>
      <c r="T69" s="80" t="str">
        <f>'E17'!$F66</f>
        <v>NT</v>
      </c>
      <c r="U69" s="80" t="str">
        <f>'E18'!$F66</f>
        <v>NT</v>
      </c>
      <c r="V69" s="80" t="str">
        <f>'E19'!$F66</f>
        <v>NT</v>
      </c>
      <c r="W69" s="80" t="str">
        <f>'E20'!$F66</f>
        <v>NT</v>
      </c>
      <c r="X69" s="80"/>
      <c r="Y69" s="81" t="str">
        <f t="shared" si="4"/>
        <v>NT</v>
      </c>
      <c r="Z69" s="73"/>
      <c r="AA69" s="75"/>
      <c r="AB69" s="75"/>
      <c r="AC69" s="75"/>
      <c r="AD69" s="75"/>
      <c r="AE69" s="75"/>
      <c r="AF69" s="73"/>
      <c r="AG69" s="73"/>
    </row>
    <row r="70" spans="1:33" ht="15.75" thickBot="1">
      <c r="A70" s="87" t="str">
        <f>Criteria!A66</f>
        <v>Forms</v>
      </c>
      <c r="B70" s="88" t="str">
        <f>Criteria!B66</f>
        <v>9.12</v>
      </c>
      <c r="C70" s="88" t="str">
        <f>Criteria!C66</f>
        <v>AA</v>
      </c>
      <c r="D70" s="88" t="str">
        <f>'E01'!$F67</f>
        <v>NT</v>
      </c>
      <c r="E70" s="88" t="str">
        <f>'E02'!$F67</f>
        <v>NT</v>
      </c>
      <c r="F70" s="88" t="str">
        <f>'E03'!$F67</f>
        <v>NT</v>
      </c>
      <c r="G70" s="88" t="str">
        <f>'E04'!$F67</f>
        <v>NT</v>
      </c>
      <c r="H70" s="88" t="str">
        <f>'E05'!$F67</f>
        <v>NT</v>
      </c>
      <c r="I70" s="88" t="str">
        <f>'E06'!$F67</f>
        <v>NT</v>
      </c>
      <c r="J70" s="88" t="str">
        <f>'E07'!$F67</f>
        <v>NT</v>
      </c>
      <c r="K70" s="88" t="str">
        <f>'E08'!$F67</f>
        <v>NT</v>
      </c>
      <c r="L70" s="88" t="str">
        <f>'E09'!$F67</f>
        <v>NT</v>
      </c>
      <c r="M70" s="88" t="str">
        <f>'E10'!$F67</f>
        <v>NT</v>
      </c>
      <c r="N70" s="88" t="str">
        <f>'E11'!$F67</f>
        <v>NT</v>
      </c>
      <c r="O70" s="88" t="str">
        <f>'E12'!$F67</f>
        <v>NT</v>
      </c>
      <c r="P70" s="88" t="str">
        <f>'E13'!$F67</f>
        <v>NT</v>
      </c>
      <c r="Q70" s="88" t="str">
        <f>'E14'!$F67</f>
        <v>NT</v>
      </c>
      <c r="R70" s="88" t="str">
        <f>'E15'!$F67</f>
        <v>NT</v>
      </c>
      <c r="S70" s="88" t="str">
        <f>'E16'!$F67</f>
        <v>NT</v>
      </c>
      <c r="T70" s="88" t="str">
        <f>'E17'!$F67</f>
        <v>NT</v>
      </c>
      <c r="U70" s="88" t="str">
        <f>'E18'!$F67</f>
        <v>NT</v>
      </c>
      <c r="V70" s="88" t="str">
        <f>'E19'!$F67</f>
        <v>NT</v>
      </c>
      <c r="W70" s="88" t="str">
        <f>'E20'!$F67</f>
        <v>NT</v>
      </c>
      <c r="X70" s="88"/>
      <c r="Y70" s="89" t="str">
        <f t="shared" si="4"/>
        <v>NT</v>
      </c>
      <c r="Z70" s="73"/>
      <c r="AA70" s="75"/>
      <c r="AB70" s="75"/>
      <c r="AC70" s="75"/>
      <c r="AD70" s="75"/>
      <c r="AE70" s="75"/>
      <c r="AF70" s="73"/>
      <c r="AG70" s="73"/>
    </row>
    <row r="71" spans="1:33">
      <c r="A71" s="76" t="str">
        <f>Criteria!A67</f>
        <v>Navigation</v>
      </c>
      <c r="B71" s="77" t="str">
        <f>Criteria!B67</f>
        <v>10.1</v>
      </c>
      <c r="C71" s="77" t="str">
        <f>Criteria!C67</f>
        <v>A</v>
      </c>
      <c r="D71" s="77" t="str">
        <f>'E01'!$F68</f>
        <v>NT</v>
      </c>
      <c r="E71" s="77" t="str">
        <f>'E02'!$F68</f>
        <v>NT</v>
      </c>
      <c r="F71" s="77" t="str">
        <f>'E03'!$F68</f>
        <v>NT</v>
      </c>
      <c r="G71" s="77" t="str">
        <f>'E04'!$F68</f>
        <v>NT</v>
      </c>
      <c r="H71" s="77" t="str">
        <f>'E05'!$F68</f>
        <v>NT</v>
      </c>
      <c r="I71" s="77" t="str">
        <f>'E06'!$F68</f>
        <v>NT</v>
      </c>
      <c r="J71" s="77" t="str">
        <f>'E07'!$F68</f>
        <v>NT</v>
      </c>
      <c r="K71" s="77" t="str">
        <f>'E08'!$F68</f>
        <v>NT</v>
      </c>
      <c r="L71" s="77" t="str">
        <f>'E09'!$F68</f>
        <v>NT</v>
      </c>
      <c r="M71" s="77" t="str">
        <f>'E10'!$F68</f>
        <v>NT</v>
      </c>
      <c r="N71" s="77" t="str">
        <f>'E11'!$F68</f>
        <v>NT</v>
      </c>
      <c r="O71" s="77" t="str">
        <f>'E12'!$F68</f>
        <v>NT</v>
      </c>
      <c r="P71" s="77" t="str">
        <f>'E13'!$F68</f>
        <v>NT</v>
      </c>
      <c r="Q71" s="77" t="str">
        <f>'E14'!$F68</f>
        <v>NT</v>
      </c>
      <c r="R71" s="77" t="str">
        <f>'E15'!$F68</f>
        <v>NT</v>
      </c>
      <c r="S71" s="77" t="str">
        <f>'E16'!$F68</f>
        <v>NT</v>
      </c>
      <c r="T71" s="77" t="str">
        <f>'E17'!$F68</f>
        <v>NT</v>
      </c>
      <c r="U71" s="77" t="str">
        <f>'E18'!$F68</f>
        <v>NT</v>
      </c>
      <c r="V71" s="77" t="str">
        <f>'E19'!$F68</f>
        <v>NT</v>
      </c>
      <c r="W71" s="77" t="str">
        <f>'E20'!$F68</f>
        <v>NT</v>
      </c>
      <c r="X71" s="77"/>
      <c r="Y71" s="78" t="str">
        <f t="shared" si="4"/>
        <v>NT</v>
      </c>
      <c r="Z71" s="73"/>
      <c r="AA71" s="75"/>
      <c r="AB71" s="75"/>
      <c r="AC71" s="75"/>
      <c r="AD71" s="75"/>
      <c r="AE71" s="75"/>
      <c r="AF71" s="73"/>
      <c r="AG71" s="73"/>
    </row>
    <row r="72" spans="1:33">
      <c r="A72" s="79" t="str">
        <f>Criteria!A68</f>
        <v>Navigation</v>
      </c>
      <c r="B72" s="80" t="str">
        <f>Criteria!B68</f>
        <v>10.2</v>
      </c>
      <c r="C72" s="80" t="str">
        <f>Criteria!C68</f>
        <v>A</v>
      </c>
      <c r="D72" s="80" t="str">
        <f>'E01'!$F69</f>
        <v>NT</v>
      </c>
      <c r="E72" s="80" t="str">
        <f>'E02'!$F69</f>
        <v>NT</v>
      </c>
      <c r="F72" s="80" t="str">
        <f>'E03'!$F69</f>
        <v>NT</v>
      </c>
      <c r="G72" s="80" t="str">
        <f>'E04'!$F69</f>
        <v>NT</v>
      </c>
      <c r="H72" s="80" t="str">
        <f>'E05'!$F69</f>
        <v>NT</v>
      </c>
      <c r="I72" s="80" t="str">
        <f>'E06'!$F69</f>
        <v>NT</v>
      </c>
      <c r="J72" s="80" t="str">
        <f>'E07'!$F69</f>
        <v>NT</v>
      </c>
      <c r="K72" s="80" t="str">
        <f>'E08'!$F69</f>
        <v>NT</v>
      </c>
      <c r="L72" s="80" t="str">
        <f>'E09'!$F69</f>
        <v>NT</v>
      </c>
      <c r="M72" s="80" t="str">
        <f>'E10'!$F69</f>
        <v>NT</v>
      </c>
      <c r="N72" s="80" t="str">
        <f>'E11'!$F69</f>
        <v>NT</v>
      </c>
      <c r="O72" s="80" t="str">
        <f>'E12'!$F69</f>
        <v>NT</v>
      </c>
      <c r="P72" s="80" t="str">
        <f>'E13'!$F69</f>
        <v>NT</v>
      </c>
      <c r="Q72" s="80" t="str">
        <f>'E14'!$F69</f>
        <v>NT</v>
      </c>
      <c r="R72" s="80" t="str">
        <f>'E15'!$F69</f>
        <v>NT</v>
      </c>
      <c r="S72" s="80" t="str">
        <f>'E16'!$F69</f>
        <v>NT</v>
      </c>
      <c r="T72" s="80" t="str">
        <f>'E17'!$F69</f>
        <v>NT</v>
      </c>
      <c r="U72" s="80" t="str">
        <f>'E18'!$F69</f>
        <v>NT</v>
      </c>
      <c r="V72" s="80" t="str">
        <f>'E19'!$F69</f>
        <v>NT</v>
      </c>
      <c r="W72" s="80" t="str">
        <f>'E20'!$F69</f>
        <v>NT</v>
      </c>
      <c r="X72" s="80"/>
      <c r="Y72" s="81" t="str">
        <f t="shared" ref="Y72:Y113" si="6">IF(COUNTIF(D72:W72,"NC")&gt;0,"NC",IF(COUNTIF(D72:W72,"C")&gt;0,"C",IF(COUNTIF(D72:W72,"NA")&gt;0,"NA","NT")))</f>
        <v>NT</v>
      </c>
      <c r="Z72" s="73"/>
      <c r="AA72" s="75"/>
      <c r="AB72" s="75"/>
      <c r="AC72" s="75"/>
      <c r="AD72" s="75"/>
      <c r="AE72" s="75"/>
      <c r="AF72" s="73"/>
      <c r="AG72" s="73"/>
    </row>
    <row r="73" spans="1:33">
      <c r="A73" s="79" t="str">
        <f>Criteria!A69</f>
        <v>Navigation</v>
      </c>
      <c r="B73" s="80" t="str">
        <f>Criteria!B69</f>
        <v>10.3</v>
      </c>
      <c r="C73" s="80" t="str">
        <f>Criteria!C69</f>
        <v>A</v>
      </c>
      <c r="D73" s="80" t="str">
        <f>'E01'!$F70</f>
        <v>NT</v>
      </c>
      <c r="E73" s="80" t="str">
        <f>'E02'!$F70</f>
        <v>NT</v>
      </c>
      <c r="F73" s="80" t="str">
        <f>'E03'!$F70</f>
        <v>NT</v>
      </c>
      <c r="G73" s="80" t="str">
        <f>'E04'!$F70</f>
        <v>NT</v>
      </c>
      <c r="H73" s="80" t="str">
        <f>'E05'!$F70</f>
        <v>NT</v>
      </c>
      <c r="I73" s="80" t="str">
        <f>'E06'!$F70</f>
        <v>NT</v>
      </c>
      <c r="J73" s="80" t="str">
        <f>'E07'!$F70</f>
        <v>NT</v>
      </c>
      <c r="K73" s="80" t="str">
        <f>'E08'!$F70</f>
        <v>NT</v>
      </c>
      <c r="L73" s="80" t="str">
        <f>'E09'!$F70</f>
        <v>NT</v>
      </c>
      <c r="M73" s="80" t="str">
        <f>'E10'!$F70</f>
        <v>NT</v>
      </c>
      <c r="N73" s="80" t="str">
        <f>'E11'!$F70</f>
        <v>NT</v>
      </c>
      <c r="O73" s="80" t="str">
        <f>'E12'!$F70</f>
        <v>NT</v>
      </c>
      <c r="P73" s="80" t="str">
        <f>'E13'!$F70</f>
        <v>NT</v>
      </c>
      <c r="Q73" s="80" t="str">
        <f>'E14'!$F70</f>
        <v>NT</v>
      </c>
      <c r="R73" s="80" t="str">
        <f>'E15'!$F70</f>
        <v>NT</v>
      </c>
      <c r="S73" s="80" t="str">
        <f>'E16'!$F70</f>
        <v>NT</v>
      </c>
      <c r="T73" s="80" t="str">
        <f>'E17'!$F70</f>
        <v>NT</v>
      </c>
      <c r="U73" s="80" t="str">
        <f>'E18'!$F70</f>
        <v>NT</v>
      </c>
      <c r="V73" s="80" t="str">
        <f>'E19'!$F70</f>
        <v>NT</v>
      </c>
      <c r="W73" s="80" t="str">
        <f>'E20'!$F70</f>
        <v>NT</v>
      </c>
      <c r="X73" s="80"/>
      <c r="Y73" s="81" t="str">
        <f t="shared" si="6"/>
        <v>NT</v>
      </c>
      <c r="Z73" s="73"/>
      <c r="AA73" s="75"/>
      <c r="AB73" s="75"/>
      <c r="AC73" s="75"/>
      <c r="AD73" s="75"/>
      <c r="AE73" s="75"/>
      <c r="AF73" s="73"/>
      <c r="AG73" s="73"/>
    </row>
    <row r="74" spans="1:33" ht="15.75" thickBot="1">
      <c r="A74" s="87" t="str">
        <f>Criteria!A70</f>
        <v>Navigation</v>
      </c>
      <c r="B74" s="88" t="str">
        <f>Criteria!B70</f>
        <v>10.4</v>
      </c>
      <c r="C74" s="88" t="str">
        <f>Criteria!C70</f>
        <v>A</v>
      </c>
      <c r="D74" s="88" t="str">
        <f>'E01'!$F71</f>
        <v>NT</v>
      </c>
      <c r="E74" s="88" t="str">
        <f>'E02'!$F71</f>
        <v>NT</v>
      </c>
      <c r="F74" s="88" t="str">
        <f>'E03'!$F71</f>
        <v>NT</v>
      </c>
      <c r="G74" s="88" t="str">
        <f>'E04'!$F71</f>
        <v>NT</v>
      </c>
      <c r="H74" s="88" t="str">
        <f>'E05'!$F71</f>
        <v>NT</v>
      </c>
      <c r="I74" s="88" t="str">
        <f>'E06'!$F71</f>
        <v>NT</v>
      </c>
      <c r="J74" s="88" t="str">
        <f>'E07'!$F71</f>
        <v>NT</v>
      </c>
      <c r="K74" s="88" t="str">
        <f>'E08'!$F71</f>
        <v>NT</v>
      </c>
      <c r="L74" s="88" t="str">
        <f>'E09'!$F71</f>
        <v>NT</v>
      </c>
      <c r="M74" s="88" t="str">
        <f>'E10'!$F71</f>
        <v>NT</v>
      </c>
      <c r="N74" s="88" t="str">
        <f>'E11'!$F71</f>
        <v>NT</v>
      </c>
      <c r="O74" s="88" t="str">
        <f>'E12'!$F71</f>
        <v>NT</v>
      </c>
      <c r="P74" s="88" t="str">
        <f>'E13'!$F71</f>
        <v>NT</v>
      </c>
      <c r="Q74" s="88" t="str">
        <f>'E14'!$F71</f>
        <v>NT</v>
      </c>
      <c r="R74" s="88" t="str">
        <f>'E15'!$F71</f>
        <v>NT</v>
      </c>
      <c r="S74" s="88" t="str">
        <f>'E16'!$F71</f>
        <v>NT</v>
      </c>
      <c r="T74" s="88" t="str">
        <f>'E17'!$F71</f>
        <v>NT</v>
      </c>
      <c r="U74" s="88" t="str">
        <f>'E18'!$F71</f>
        <v>NT</v>
      </c>
      <c r="V74" s="88" t="str">
        <f>'E19'!$F71</f>
        <v>NT</v>
      </c>
      <c r="W74" s="88" t="str">
        <f>'E20'!$F71</f>
        <v>NT</v>
      </c>
      <c r="X74" s="88"/>
      <c r="Y74" s="89" t="str">
        <f t="shared" si="6"/>
        <v>NT</v>
      </c>
      <c r="Z74" s="73"/>
      <c r="AA74" s="75"/>
      <c r="AB74" s="75"/>
      <c r="AC74" s="75"/>
      <c r="AD74" s="75"/>
      <c r="AE74" s="75"/>
      <c r="AF74" s="73"/>
      <c r="AG74" s="73"/>
    </row>
    <row r="75" spans="1:33">
      <c r="A75" s="76" t="str">
        <f>Criteria!A71</f>
        <v>Consultation</v>
      </c>
      <c r="B75" s="77" t="str">
        <f>Criteria!B71</f>
        <v>11.1</v>
      </c>
      <c r="C75" s="77" t="str">
        <f>Criteria!C71</f>
        <v>A</v>
      </c>
      <c r="D75" s="77" t="str">
        <f>'E01'!$F72</f>
        <v>NT</v>
      </c>
      <c r="E75" s="77" t="str">
        <f>'E02'!$F72</f>
        <v>NT</v>
      </c>
      <c r="F75" s="77" t="str">
        <f>'E03'!$F72</f>
        <v>NT</v>
      </c>
      <c r="G75" s="77" t="str">
        <f>'E04'!$F72</f>
        <v>NT</v>
      </c>
      <c r="H75" s="77" t="str">
        <f>'E05'!$F72</f>
        <v>NT</v>
      </c>
      <c r="I75" s="77" t="str">
        <f>'E06'!$F72</f>
        <v>NT</v>
      </c>
      <c r="J75" s="77" t="str">
        <f>'E07'!$F72</f>
        <v>NT</v>
      </c>
      <c r="K75" s="77" t="str">
        <f>'E08'!$F72</f>
        <v>NT</v>
      </c>
      <c r="L75" s="77" t="str">
        <f>'E09'!$F72</f>
        <v>NT</v>
      </c>
      <c r="M75" s="77" t="str">
        <f>'E10'!$F72</f>
        <v>NT</v>
      </c>
      <c r="N75" s="77" t="str">
        <f>'E11'!$F72</f>
        <v>NT</v>
      </c>
      <c r="O75" s="77" t="str">
        <f>'E12'!$F72</f>
        <v>NT</v>
      </c>
      <c r="P75" s="77" t="str">
        <f>'E13'!$F72</f>
        <v>NT</v>
      </c>
      <c r="Q75" s="77" t="str">
        <f>'E14'!$F72</f>
        <v>NT</v>
      </c>
      <c r="R75" s="77" t="str">
        <f>'E15'!$F72</f>
        <v>NT</v>
      </c>
      <c r="S75" s="77" t="str">
        <f>'E16'!$F72</f>
        <v>NT</v>
      </c>
      <c r="T75" s="77" t="str">
        <f>'E17'!$F72</f>
        <v>NT</v>
      </c>
      <c r="U75" s="77" t="str">
        <f>'E18'!$F72</f>
        <v>NT</v>
      </c>
      <c r="V75" s="77" t="str">
        <f>'E19'!$F72</f>
        <v>NT</v>
      </c>
      <c r="W75" s="77" t="str">
        <f>'E20'!$F72</f>
        <v>NT</v>
      </c>
      <c r="X75" s="77"/>
      <c r="Y75" s="78" t="str">
        <f t="shared" si="6"/>
        <v>NT</v>
      </c>
      <c r="Z75" s="73"/>
      <c r="AA75" s="75"/>
      <c r="AB75" s="75"/>
      <c r="AC75" s="75"/>
      <c r="AD75" s="75"/>
      <c r="AE75" s="75"/>
      <c r="AF75" s="73"/>
      <c r="AG75" s="73"/>
    </row>
    <row r="76" spans="1:33">
      <c r="A76" s="79" t="str">
        <f>Criteria!A72</f>
        <v>Consultation</v>
      </c>
      <c r="B76" s="80" t="str">
        <f>Criteria!B72</f>
        <v>11.2</v>
      </c>
      <c r="C76" s="80" t="str">
        <f>Criteria!C72</f>
        <v>A</v>
      </c>
      <c r="D76" s="80" t="str">
        <f>'E01'!$F73</f>
        <v>NT</v>
      </c>
      <c r="E76" s="80" t="str">
        <f>'E02'!$F73</f>
        <v>NT</v>
      </c>
      <c r="F76" s="80" t="str">
        <f>'E03'!$F73</f>
        <v>NT</v>
      </c>
      <c r="G76" s="80" t="str">
        <f>'E04'!$F73</f>
        <v>NT</v>
      </c>
      <c r="H76" s="80" t="str">
        <f>'E05'!$F73</f>
        <v>NT</v>
      </c>
      <c r="I76" s="80" t="str">
        <f>'E06'!$F73</f>
        <v>NT</v>
      </c>
      <c r="J76" s="80" t="str">
        <f>'E07'!$F73</f>
        <v>NT</v>
      </c>
      <c r="K76" s="80" t="str">
        <f>'E08'!$F73</f>
        <v>NT</v>
      </c>
      <c r="L76" s="80" t="str">
        <f>'E09'!$F73</f>
        <v>NT</v>
      </c>
      <c r="M76" s="80" t="str">
        <f>'E10'!$F73</f>
        <v>NT</v>
      </c>
      <c r="N76" s="80" t="str">
        <f>'E11'!$F73</f>
        <v>NT</v>
      </c>
      <c r="O76" s="80" t="str">
        <f>'E12'!$F73</f>
        <v>NT</v>
      </c>
      <c r="P76" s="80" t="str">
        <f>'E13'!$F73</f>
        <v>NT</v>
      </c>
      <c r="Q76" s="80" t="str">
        <f>'E14'!$F73</f>
        <v>NT</v>
      </c>
      <c r="R76" s="80" t="str">
        <f>'E15'!$F73</f>
        <v>NT</v>
      </c>
      <c r="S76" s="80" t="str">
        <f>'E16'!$F73</f>
        <v>NT</v>
      </c>
      <c r="T76" s="80" t="str">
        <f>'E17'!$F73</f>
        <v>NT</v>
      </c>
      <c r="U76" s="80" t="str">
        <f>'E18'!$F73</f>
        <v>NT</v>
      </c>
      <c r="V76" s="80" t="str">
        <f>'E19'!$F73</f>
        <v>NT</v>
      </c>
      <c r="W76" s="80" t="str">
        <f>'E20'!$F73</f>
        <v>NT</v>
      </c>
      <c r="X76" s="80"/>
      <c r="Y76" s="81" t="str">
        <f t="shared" si="6"/>
        <v>NT</v>
      </c>
      <c r="Z76" s="73"/>
      <c r="AA76" s="75"/>
      <c r="AB76" s="75"/>
      <c r="AC76" s="75"/>
      <c r="AD76" s="75"/>
      <c r="AE76" s="75"/>
      <c r="AF76" s="73"/>
      <c r="AG76" s="73"/>
    </row>
    <row r="77" spans="1:33">
      <c r="A77" s="79" t="str">
        <f>Criteria!A73</f>
        <v>Consultation</v>
      </c>
      <c r="B77" s="80" t="str">
        <f>Criteria!B73</f>
        <v>11.3</v>
      </c>
      <c r="C77" s="80" t="str">
        <f>Criteria!C73</f>
        <v>A</v>
      </c>
      <c r="D77" s="80" t="str">
        <f>'E01'!$F74</f>
        <v>NT</v>
      </c>
      <c r="E77" s="80" t="str">
        <f>'E02'!$F74</f>
        <v>NT</v>
      </c>
      <c r="F77" s="80" t="str">
        <f>'E03'!$F74</f>
        <v>NT</v>
      </c>
      <c r="G77" s="80" t="str">
        <f>'E04'!$F74</f>
        <v>NT</v>
      </c>
      <c r="H77" s="80" t="str">
        <f>'E05'!$F74</f>
        <v>NT</v>
      </c>
      <c r="I77" s="80" t="str">
        <f>'E06'!$F74</f>
        <v>NT</v>
      </c>
      <c r="J77" s="80" t="str">
        <f>'E07'!$F74</f>
        <v>NT</v>
      </c>
      <c r="K77" s="80" t="str">
        <f>'E08'!$F74</f>
        <v>NT</v>
      </c>
      <c r="L77" s="80" t="str">
        <f>'E09'!$F74</f>
        <v>NT</v>
      </c>
      <c r="M77" s="80" t="str">
        <f>'E10'!$F74</f>
        <v>NT</v>
      </c>
      <c r="N77" s="80" t="str">
        <f>'E11'!$F74</f>
        <v>NT</v>
      </c>
      <c r="O77" s="80" t="str">
        <f>'E12'!$F74</f>
        <v>NT</v>
      </c>
      <c r="P77" s="80" t="str">
        <f>'E13'!$F74</f>
        <v>NT</v>
      </c>
      <c r="Q77" s="80" t="str">
        <f>'E14'!$F74</f>
        <v>NT</v>
      </c>
      <c r="R77" s="80" t="str">
        <f>'E15'!$F74</f>
        <v>NT</v>
      </c>
      <c r="S77" s="80" t="str">
        <f>'E16'!$F74</f>
        <v>NT</v>
      </c>
      <c r="T77" s="80" t="str">
        <f>'E17'!$F74</f>
        <v>NT</v>
      </c>
      <c r="U77" s="80" t="str">
        <f>'E18'!$F74</f>
        <v>NT</v>
      </c>
      <c r="V77" s="80" t="str">
        <f>'E19'!$F74</f>
        <v>NT</v>
      </c>
      <c r="W77" s="80" t="str">
        <f>'E20'!$F74</f>
        <v>NT</v>
      </c>
      <c r="X77" s="80"/>
      <c r="Y77" s="81" t="str">
        <f t="shared" si="6"/>
        <v>NT</v>
      </c>
      <c r="Z77" s="73"/>
      <c r="AA77" s="75"/>
      <c r="AB77" s="75"/>
      <c r="AC77" s="75"/>
      <c r="AD77" s="75"/>
      <c r="AE77" s="75"/>
      <c r="AF77" s="73"/>
      <c r="AG77" s="73"/>
    </row>
    <row r="78" spans="1:33">
      <c r="A78" s="79" t="str">
        <f>Criteria!A74</f>
        <v>Consultation</v>
      </c>
      <c r="B78" s="80" t="str">
        <f>Criteria!B74</f>
        <v>11.4</v>
      </c>
      <c r="C78" s="80" t="str">
        <f>Criteria!C74</f>
        <v>A</v>
      </c>
      <c r="D78" s="80" t="str">
        <f>'E01'!$F75</f>
        <v>NT</v>
      </c>
      <c r="E78" s="80" t="str">
        <f>'E02'!$F75</f>
        <v>NT</v>
      </c>
      <c r="F78" s="80" t="str">
        <f>'E03'!$F75</f>
        <v>NT</v>
      </c>
      <c r="G78" s="80" t="str">
        <f>'E04'!$F75</f>
        <v>NT</v>
      </c>
      <c r="H78" s="80" t="str">
        <f>'E05'!$F75</f>
        <v>NT</v>
      </c>
      <c r="I78" s="80" t="str">
        <f>'E06'!$F75</f>
        <v>NT</v>
      </c>
      <c r="J78" s="80" t="str">
        <f>'E07'!$F75</f>
        <v>NT</v>
      </c>
      <c r="K78" s="80" t="str">
        <f>'E08'!$F75</f>
        <v>NT</v>
      </c>
      <c r="L78" s="80" t="str">
        <f>'E09'!$F75</f>
        <v>NT</v>
      </c>
      <c r="M78" s="80" t="str">
        <f>'E10'!$F75</f>
        <v>NT</v>
      </c>
      <c r="N78" s="80" t="str">
        <f>'E11'!$F75</f>
        <v>NT</v>
      </c>
      <c r="O78" s="80" t="str">
        <f>'E12'!$F75</f>
        <v>NT</v>
      </c>
      <c r="P78" s="80" t="str">
        <f>'E13'!$F75</f>
        <v>NT</v>
      </c>
      <c r="Q78" s="80" t="str">
        <f>'E14'!$F75</f>
        <v>NT</v>
      </c>
      <c r="R78" s="80" t="str">
        <f>'E15'!$F75</f>
        <v>NT</v>
      </c>
      <c r="S78" s="80" t="str">
        <f>'E16'!$F75</f>
        <v>NT</v>
      </c>
      <c r="T78" s="80" t="str">
        <f>'E17'!$F75</f>
        <v>NT</v>
      </c>
      <c r="U78" s="80" t="str">
        <f>'E18'!$F75</f>
        <v>NT</v>
      </c>
      <c r="V78" s="80" t="str">
        <f>'E19'!$F75</f>
        <v>NT</v>
      </c>
      <c r="W78" s="80" t="str">
        <f>'E20'!$F75</f>
        <v>NT</v>
      </c>
      <c r="X78" s="80"/>
      <c r="Y78" s="81" t="str">
        <f t="shared" si="6"/>
        <v>NT</v>
      </c>
      <c r="Z78" s="73"/>
      <c r="AA78" s="75"/>
      <c r="AB78" s="75"/>
      <c r="AC78" s="75"/>
      <c r="AD78" s="75"/>
      <c r="AE78" s="75"/>
      <c r="AF78" s="73"/>
      <c r="AG78" s="73"/>
    </row>
    <row r="79" spans="1:33">
      <c r="A79" s="79" t="str">
        <f>Criteria!A75</f>
        <v>Consultation</v>
      </c>
      <c r="B79" s="80" t="str">
        <f>Criteria!B75</f>
        <v>11.5</v>
      </c>
      <c r="C79" s="80" t="str">
        <f>Criteria!C75</f>
        <v>A</v>
      </c>
      <c r="D79" s="80" t="str">
        <f>'E01'!$F76</f>
        <v>NT</v>
      </c>
      <c r="E79" s="80" t="str">
        <f>'E02'!$F76</f>
        <v>NT</v>
      </c>
      <c r="F79" s="80" t="str">
        <f>'E03'!$F76</f>
        <v>NT</v>
      </c>
      <c r="G79" s="80" t="str">
        <f>'E04'!$F76</f>
        <v>NT</v>
      </c>
      <c r="H79" s="80" t="str">
        <f>'E05'!$F76</f>
        <v>NT</v>
      </c>
      <c r="I79" s="80" t="str">
        <f>'E06'!$F76</f>
        <v>NT</v>
      </c>
      <c r="J79" s="80" t="str">
        <f>'E07'!$F76</f>
        <v>NT</v>
      </c>
      <c r="K79" s="80" t="str">
        <f>'E08'!$F76</f>
        <v>NT</v>
      </c>
      <c r="L79" s="80" t="str">
        <f>'E09'!$F76</f>
        <v>NT</v>
      </c>
      <c r="M79" s="80" t="str">
        <f>'E10'!$F76</f>
        <v>NT</v>
      </c>
      <c r="N79" s="80" t="str">
        <f>'E11'!$F76</f>
        <v>NT</v>
      </c>
      <c r="O79" s="80" t="str">
        <f>'E12'!$F76</f>
        <v>NT</v>
      </c>
      <c r="P79" s="80" t="str">
        <f>'E13'!$F76</f>
        <v>NT</v>
      </c>
      <c r="Q79" s="80" t="str">
        <f>'E14'!$F76</f>
        <v>NT</v>
      </c>
      <c r="R79" s="80" t="str">
        <f>'E15'!$F76</f>
        <v>NT</v>
      </c>
      <c r="S79" s="80" t="str">
        <f>'E16'!$F76</f>
        <v>NT</v>
      </c>
      <c r="T79" s="80" t="str">
        <f>'E17'!$F76</f>
        <v>NT</v>
      </c>
      <c r="U79" s="80" t="str">
        <f>'E18'!$F76</f>
        <v>NT</v>
      </c>
      <c r="V79" s="80" t="str">
        <f>'E19'!$F76</f>
        <v>NT</v>
      </c>
      <c r="W79" s="80" t="str">
        <f>'E20'!$F76</f>
        <v>NT</v>
      </c>
      <c r="X79" s="80"/>
      <c r="Y79" s="81" t="str">
        <f t="shared" si="6"/>
        <v>NT</v>
      </c>
      <c r="Z79" s="73"/>
      <c r="AA79" s="75"/>
      <c r="AB79" s="75"/>
      <c r="AC79" s="75"/>
      <c r="AD79" s="75"/>
      <c r="AE79" s="75"/>
      <c r="AF79" s="73"/>
      <c r="AG79" s="73"/>
    </row>
    <row r="80" spans="1:33">
      <c r="A80" s="79" t="str">
        <f>Criteria!A76</f>
        <v>Consultation</v>
      </c>
      <c r="B80" s="80" t="str">
        <f>Criteria!B76</f>
        <v>11.6</v>
      </c>
      <c r="C80" s="80" t="str">
        <f>Criteria!C76</f>
        <v>A</v>
      </c>
      <c r="D80" s="80" t="str">
        <f>'E01'!$F77</f>
        <v>NT</v>
      </c>
      <c r="E80" s="80" t="str">
        <f>'E02'!$F77</f>
        <v>NT</v>
      </c>
      <c r="F80" s="80" t="str">
        <f>'E03'!$F77</f>
        <v>NT</v>
      </c>
      <c r="G80" s="80" t="str">
        <f>'E04'!$F77</f>
        <v>NT</v>
      </c>
      <c r="H80" s="80" t="str">
        <f>'E05'!$F77</f>
        <v>NT</v>
      </c>
      <c r="I80" s="80" t="str">
        <f>'E06'!$F77</f>
        <v>NT</v>
      </c>
      <c r="J80" s="80" t="str">
        <f>'E07'!$F77</f>
        <v>NT</v>
      </c>
      <c r="K80" s="80" t="str">
        <f>'E08'!$F77</f>
        <v>NT</v>
      </c>
      <c r="L80" s="80" t="str">
        <f>'E09'!$F77</f>
        <v>NT</v>
      </c>
      <c r="M80" s="80" t="str">
        <f>'E10'!$F77</f>
        <v>NT</v>
      </c>
      <c r="N80" s="80" t="str">
        <f>'E11'!$F77</f>
        <v>NT</v>
      </c>
      <c r="O80" s="80" t="str">
        <f>'E12'!$F77</f>
        <v>NT</v>
      </c>
      <c r="P80" s="80" t="str">
        <f>'E13'!$F77</f>
        <v>NT</v>
      </c>
      <c r="Q80" s="80" t="str">
        <f>'E14'!$F77</f>
        <v>NT</v>
      </c>
      <c r="R80" s="80" t="str">
        <f>'E15'!$F77</f>
        <v>NT</v>
      </c>
      <c r="S80" s="80" t="str">
        <f>'E16'!$F77</f>
        <v>NT</v>
      </c>
      <c r="T80" s="80" t="str">
        <f>'E17'!$F77</f>
        <v>NT</v>
      </c>
      <c r="U80" s="80" t="str">
        <f>'E18'!$F77</f>
        <v>NT</v>
      </c>
      <c r="V80" s="80" t="str">
        <f>'E19'!$F77</f>
        <v>NT</v>
      </c>
      <c r="W80" s="80" t="str">
        <f>'E20'!$F77</f>
        <v>NT</v>
      </c>
      <c r="X80" s="80"/>
      <c r="Y80" s="81" t="str">
        <f t="shared" si="6"/>
        <v>NT</v>
      </c>
      <c r="Z80" s="73"/>
      <c r="AA80" s="75"/>
      <c r="AB80" s="75"/>
      <c r="AC80" s="75"/>
      <c r="AD80" s="75"/>
      <c r="AE80" s="75"/>
      <c r="AF80" s="73"/>
      <c r="AG80" s="73"/>
    </row>
    <row r="81" spans="1:33">
      <c r="A81" s="79" t="str">
        <f>Criteria!A77</f>
        <v>Consultation</v>
      </c>
      <c r="B81" s="80" t="str">
        <f>Criteria!B77</f>
        <v>11.7</v>
      </c>
      <c r="C81" s="80" t="str">
        <f>Criteria!C77</f>
        <v>A</v>
      </c>
      <c r="D81" s="80" t="str">
        <f>'E01'!$F78</f>
        <v>NT</v>
      </c>
      <c r="E81" s="80" t="str">
        <f>'E02'!$F78</f>
        <v>NT</v>
      </c>
      <c r="F81" s="80" t="str">
        <f>'E03'!$F78</f>
        <v>NT</v>
      </c>
      <c r="G81" s="80" t="str">
        <f>'E04'!$F78</f>
        <v>NT</v>
      </c>
      <c r="H81" s="80" t="str">
        <f>'E05'!$F78</f>
        <v>NT</v>
      </c>
      <c r="I81" s="80" t="str">
        <f>'E06'!$F78</f>
        <v>NT</v>
      </c>
      <c r="J81" s="80" t="str">
        <f>'E07'!$F78</f>
        <v>NT</v>
      </c>
      <c r="K81" s="80" t="str">
        <f>'E08'!$F78</f>
        <v>NT</v>
      </c>
      <c r="L81" s="80" t="str">
        <f>'E09'!$F78</f>
        <v>NT</v>
      </c>
      <c r="M81" s="80" t="str">
        <f>'E10'!$F78</f>
        <v>NT</v>
      </c>
      <c r="N81" s="80" t="str">
        <f>'E11'!$F78</f>
        <v>NT</v>
      </c>
      <c r="O81" s="80" t="str">
        <f>'E12'!$F78</f>
        <v>NT</v>
      </c>
      <c r="P81" s="80" t="str">
        <f>'E13'!$F78</f>
        <v>NT</v>
      </c>
      <c r="Q81" s="80" t="str">
        <f>'E14'!$F78</f>
        <v>NT</v>
      </c>
      <c r="R81" s="80" t="str">
        <f>'E15'!$F78</f>
        <v>NT</v>
      </c>
      <c r="S81" s="80" t="str">
        <f>'E16'!$F78</f>
        <v>NT</v>
      </c>
      <c r="T81" s="80" t="str">
        <f>'E17'!$F78</f>
        <v>NT</v>
      </c>
      <c r="U81" s="80" t="str">
        <f>'E18'!$F78</f>
        <v>NT</v>
      </c>
      <c r="V81" s="80" t="str">
        <f>'E19'!$F78</f>
        <v>NT</v>
      </c>
      <c r="W81" s="80" t="str">
        <f>'E20'!$F78</f>
        <v>NT</v>
      </c>
      <c r="X81" s="80"/>
      <c r="Y81" s="81" t="str">
        <f t="shared" si="6"/>
        <v>NT</v>
      </c>
      <c r="Z81" s="73"/>
      <c r="AA81" s="75"/>
      <c r="AB81" s="75"/>
      <c r="AC81" s="75"/>
      <c r="AD81" s="75"/>
      <c r="AE81" s="75"/>
      <c r="AF81" s="73"/>
      <c r="AG81" s="73"/>
    </row>
    <row r="82" spans="1:33">
      <c r="A82" s="79" t="str">
        <f>Criteria!A78</f>
        <v>Consultation</v>
      </c>
      <c r="B82" s="80" t="str">
        <f>Criteria!B78</f>
        <v>11.8</v>
      </c>
      <c r="C82" s="80" t="str">
        <f>Criteria!C78</f>
        <v>A</v>
      </c>
      <c r="D82" s="80" t="str">
        <f>'E01'!$F79</f>
        <v>NT</v>
      </c>
      <c r="E82" s="80" t="str">
        <f>'E02'!$F79</f>
        <v>NT</v>
      </c>
      <c r="F82" s="80" t="str">
        <f>'E03'!$F79</f>
        <v>NT</v>
      </c>
      <c r="G82" s="80" t="str">
        <f>'E04'!$F79</f>
        <v>NT</v>
      </c>
      <c r="H82" s="80" t="str">
        <f>'E05'!$F79</f>
        <v>NT</v>
      </c>
      <c r="I82" s="80" t="str">
        <f>'E06'!$F79</f>
        <v>NT</v>
      </c>
      <c r="J82" s="80" t="str">
        <f>'E07'!$F79</f>
        <v>NT</v>
      </c>
      <c r="K82" s="80" t="str">
        <f>'E08'!$F79</f>
        <v>NT</v>
      </c>
      <c r="L82" s="80" t="str">
        <f>'E09'!$F79</f>
        <v>NT</v>
      </c>
      <c r="M82" s="80" t="str">
        <f>'E10'!$F79</f>
        <v>NT</v>
      </c>
      <c r="N82" s="80" t="str">
        <f>'E11'!$F79</f>
        <v>NT</v>
      </c>
      <c r="O82" s="80" t="str">
        <f>'E12'!$F79</f>
        <v>NT</v>
      </c>
      <c r="P82" s="80" t="str">
        <f>'E13'!$F79</f>
        <v>NT</v>
      </c>
      <c r="Q82" s="80" t="str">
        <f>'E14'!$F79</f>
        <v>NT</v>
      </c>
      <c r="R82" s="80" t="str">
        <f>'E15'!$F79</f>
        <v>NT</v>
      </c>
      <c r="S82" s="80" t="str">
        <f>'E16'!$F79</f>
        <v>NT</v>
      </c>
      <c r="T82" s="80" t="str">
        <f>'E17'!$F79</f>
        <v>NT</v>
      </c>
      <c r="U82" s="80" t="str">
        <f>'E18'!$F79</f>
        <v>NT</v>
      </c>
      <c r="V82" s="80" t="str">
        <f>'E19'!$F79</f>
        <v>NT</v>
      </c>
      <c r="W82" s="80" t="str">
        <f>'E20'!$F79</f>
        <v>NT</v>
      </c>
      <c r="X82" s="80"/>
      <c r="Y82" s="81" t="str">
        <f t="shared" si="6"/>
        <v>NT</v>
      </c>
      <c r="Z82" s="73"/>
      <c r="AA82" s="75"/>
      <c r="AB82" s="75"/>
      <c r="AC82" s="75"/>
      <c r="AD82" s="75"/>
      <c r="AE82" s="75"/>
      <c r="AF82" s="73"/>
      <c r="AG82" s="73"/>
    </row>
    <row r="83" spans="1:33">
      <c r="A83" s="79" t="str">
        <f>Criteria!A79</f>
        <v>Consultation</v>
      </c>
      <c r="B83" s="80" t="str">
        <f>Criteria!B79</f>
        <v>11.9</v>
      </c>
      <c r="C83" s="80" t="str">
        <f>Criteria!C79</f>
        <v>AA</v>
      </c>
      <c r="D83" s="80" t="str">
        <f>'E01'!$F80</f>
        <v>NT</v>
      </c>
      <c r="E83" s="80" t="str">
        <f>'E02'!$F80</f>
        <v>NT</v>
      </c>
      <c r="F83" s="80" t="str">
        <f>'E03'!$F80</f>
        <v>NT</v>
      </c>
      <c r="G83" s="80" t="str">
        <f>'E04'!$F80</f>
        <v>NT</v>
      </c>
      <c r="H83" s="80" t="str">
        <f>'E05'!$F80</f>
        <v>NT</v>
      </c>
      <c r="I83" s="80" t="str">
        <f>'E06'!$F80</f>
        <v>NT</v>
      </c>
      <c r="J83" s="80" t="str">
        <f>'E07'!$F80</f>
        <v>NT</v>
      </c>
      <c r="K83" s="80" t="str">
        <f>'E08'!$F80</f>
        <v>NT</v>
      </c>
      <c r="L83" s="80" t="str">
        <f>'E09'!$F80</f>
        <v>NT</v>
      </c>
      <c r="M83" s="80" t="str">
        <f>'E10'!$F80</f>
        <v>NT</v>
      </c>
      <c r="N83" s="80" t="str">
        <f>'E11'!$F80</f>
        <v>NT</v>
      </c>
      <c r="O83" s="80" t="str">
        <f>'E12'!$F80</f>
        <v>NT</v>
      </c>
      <c r="P83" s="80" t="str">
        <f>'E13'!$F80</f>
        <v>NT</v>
      </c>
      <c r="Q83" s="80" t="str">
        <f>'E14'!$F80</f>
        <v>NT</v>
      </c>
      <c r="R83" s="80" t="str">
        <f>'E15'!$F80</f>
        <v>NT</v>
      </c>
      <c r="S83" s="80" t="str">
        <f>'E16'!$F80</f>
        <v>NT</v>
      </c>
      <c r="T83" s="80" t="str">
        <f>'E17'!$F80</f>
        <v>NT</v>
      </c>
      <c r="U83" s="80" t="str">
        <f>'E18'!$F80</f>
        <v>NT</v>
      </c>
      <c r="V83" s="80" t="str">
        <f>'E19'!$F80</f>
        <v>NT</v>
      </c>
      <c r="W83" s="80" t="str">
        <f>'E20'!$F80</f>
        <v>NT</v>
      </c>
      <c r="X83" s="80"/>
      <c r="Y83" s="81" t="str">
        <f t="shared" si="6"/>
        <v>NT</v>
      </c>
      <c r="Z83" s="73"/>
      <c r="AA83" s="75"/>
      <c r="AB83" s="75"/>
      <c r="AC83" s="75"/>
      <c r="AD83" s="75"/>
      <c r="AE83" s="75"/>
      <c r="AF83" s="73"/>
      <c r="AG83" s="73"/>
    </row>
    <row r="84" spans="1:33">
      <c r="A84" s="79" t="str">
        <f>Criteria!A80</f>
        <v>Consultation</v>
      </c>
      <c r="B84" s="80" t="str">
        <f>Criteria!B80</f>
        <v>11.10</v>
      </c>
      <c r="C84" s="80" t="str">
        <f>Criteria!C80</f>
        <v>A</v>
      </c>
      <c r="D84" s="80" t="str">
        <f>'E01'!$F81</f>
        <v>NT</v>
      </c>
      <c r="E84" s="80" t="str">
        <f>'E02'!$F81</f>
        <v>NT</v>
      </c>
      <c r="F84" s="80" t="str">
        <f>'E03'!$F81</f>
        <v>NT</v>
      </c>
      <c r="G84" s="80" t="str">
        <f>'E04'!$F81</f>
        <v>NT</v>
      </c>
      <c r="H84" s="80" t="str">
        <f>'E05'!$F81</f>
        <v>NT</v>
      </c>
      <c r="I84" s="80" t="str">
        <f>'E06'!$F81</f>
        <v>NT</v>
      </c>
      <c r="J84" s="80" t="str">
        <f>'E07'!$F81</f>
        <v>NT</v>
      </c>
      <c r="K84" s="80" t="str">
        <f>'E08'!$F81</f>
        <v>NT</v>
      </c>
      <c r="L84" s="80" t="str">
        <f>'E09'!$F81</f>
        <v>NT</v>
      </c>
      <c r="M84" s="80" t="str">
        <f>'E10'!$F81</f>
        <v>NT</v>
      </c>
      <c r="N84" s="80" t="str">
        <f>'E11'!$F81</f>
        <v>NT</v>
      </c>
      <c r="O84" s="80" t="str">
        <f>'E12'!$F81</f>
        <v>NT</v>
      </c>
      <c r="P84" s="80" t="str">
        <f>'E13'!$F81</f>
        <v>NT</v>
      </c>
      <c r="Q84" s="80" t="str">
        <f>'E14'!$F81</f>
        <v>NT</v>
      </c>
      <c r="R84" s="80" t="str">
        <f>'E15'!$F81</f>
        <v>NT</v>
      </c>
      <c r="S84" s="80" t="str">
        <f>'E16'!$F81</f>
        <v>NT</v>
      </c>
      <c r="T84" s="80" t="str">
        <f>'E17'!$F81</f>
        <v>NT</v>
      </c>
      <c r="U84" s="80" t="str">
        <f>'E18'!$F81</f>
        <v>NT</v>
      </c>
      <c r="V84" s="80" t="str">
        <f>'E19'!$F81</f>
        <v>NT</v>
      </c>
      <c r="W84" s="80" t="str">
        <f>'E20'!$F81</f>
        <v>NT</v>
      </c>
      <c r="X84" s="80"/>
      <c r="Y84" s="81" t="str">
        <f t="shared" si="6"/>
        <v>NT</v>
      </c>
      <c r="Z84" s="73"/>
      <c r="AA84" s="75"/>
      <c r="AB84" s="75"/>
      <c r="AC84" s="75"/>
      <c r="AD84" s="75"/>
      <c r="AE84" s="75"/>
      <c r="AF84" s="73"/>
      <c r="AG84" s="73"/>
    </row>
    <row r="85" spans="1:33">
      <c r="A85" s="79" t="str">
        <f>Criteria!A81</f>
        <v>Consultation</v>
      </c>
      <c r="B85" s="80" t="str">
        <f>Criteria!B81</f>
        <v>11.11</v>
      </c>
      <c r="C85" s="80" t="str">
        <f>Criteria!C81</f>
        <v>A</v>
      </c>
      <c r="D85" s="80" t="str">
        <f>'E01'!$F82</f>
        <v>NT</v>
      </c>
      <c r="E85" s="80" t="str">
        <f>'E02'!$F82</f>
        <v>NT</v>
      </c>
      <c r="F85" s="80" t="str">
        <f>'E03'!$F82</f>
        <v>NT</v>
      </c>
      <c r="G85" s="80" t="str">
        <f>'E04'!$F82</f>
        <v>NT</v>
      </c>
      <c r="H85" s="80" t="str">
        <f>'E05'!$F82</f>
        <v>NT</v>
      </c>
      <c r="I85" s="80" t="str">
        <f>'E06'!$F82</f>
        <v>NT</v>
      </c>
      <c r="J85" s="80" t="str">
        <f>'E07'!$F82</f>
        <v>NT</v>
      </c>
      <c r="K85" s="80" t="str">
        <f>'E08'!$F82</f>
        <v>NT</v>
      </c>
      <c r="L85" s="80" t="str">
        <f>'E09'!$F82</f>
        <v>NT</v>
      </c>
      <c r="M85" s="80" t="str">
        <f>'E10'!$F82</f>
        <v>NT</v>
      </c>
      <c r="N85" s="80" t="str">
        <f>'E11'!$F82</f>
        <v>NT</v>
      </c>
      <c r="O85" s="80" t="str">
        <f>'E12'!$F82</f>
        <v>NT</v>
      </c>
      <c r="P85" s="80" t="str">
        <f>'E13'!$F82</f>
        <v>NT</v>
      </c>
      <c r="Q85" s="80" t="str">
        <f>'E14'!$F82</f>
        <v>NT</v>
      </c>
      <c r="R85" s="80" t="str">
        <f>'E15'!$F82</f>
        <v>NT</v>
      </c>
      <c r="S85" s="80" t="str">
        <f>'E16'!$F82</f>
        <v>NT</v>
      </c>
      <c r="T85" s="80" t="str">
        <f>'E17'!$F82</f>
        <v>NT</v>
      </c>
      <c r="U85" s="80" t="str">
        <f>'E18'!$F82</f>
        <v>NT</v>
      </c>
      <c r="V85" s="80" t="str">
        <f>'E19'!$F82</f>
        <v>NT</v>
      </c>
      <c r="W85" s="80" t="str">
        <f>'E20'!$F82</f>
        <v>NT</v>
      </c>
      <c r="X85" s="80"/>
      <c r="Y85" s="81" t="str">
        <f t="shared" si="6"/>
        <v>NT</v>
      </c>
      <c r="Z85" s="73"/>
      <c r="AA85" s="75"/>
      <c r="AB85" s="75"/>
      <c r="AC85" s="75"/>
      <c r="AD85" s="75"/>
      <c r="AE85" s="75"/>
      <c r="AF85" s="73"/>
      <c r="AG85" s="73"/>
    </row>
    <row r="86" spans="1:33">
      <c r="A86" s="79" t="str">
        <f>Criteria!A82</f>
        <v>Consultation</v>
      </c>
      <c r="B86" s="80" t="str">
        <f>Criteria!B82</f>
        <v>11.12</v>
      </c>
      <c r="C86" s="80" t="str">
        <f>Criteria!C82</f>
        <v>A</v>
      </c>
      <c r="D86" s="80" t="str">
        <f>'E01'!$F83</f>
        <v>NT</v>
      </c>
      <c r="E86" s="80" t="str">
        <f>'E02'!$F83</f>
        <v>NT</v>
      </c>
      <c r="F86" s="80" t="str">
        <f>'E03'!$F83</f>
        <v>NT</v>
      </c>
      <c r="G86" s="80" t="str">
        <f>'E04'!$F83</f>
        <v>NT</v>
      </c>
      <c r="H86" s="80" t="str">
        <f>'E05'!$F83</f>
        <v>NT</v>
      </c>
      <c r="I86" s="80" t="str">
        <f>'E06'!$F83</f>
        <v>NT</v>
      </c>
      <c r="J86" s="80" t="str">
        <f>'E07'!$F83</f>
        <v>NT</v>
      </c>
      <c r="K86" s="80" t="str">
        <f>'E08'!$F83</f>
        <v>NT</v>
      </c>
      <c r="L86" s="80" t="str">
        <f>'E09'!$F83</f>
        <v>NT</v>
      </c>
      <c r="M86" s="80" t="str">
        <f>'E10'!$F83</f>
        <v>NT</v>
      </c>
      <c r="N86" s="80" t="str">
        <f>'E11'!$F83</f>
        <v>NT</v>
      </c>
      <c r="O86" s="80" t="str">
        <f>'E12'!$F83</f>
        <v>NT</v>
      </c>
      <c r="P86" s="80" t="str">
        <f>'E13'!$F83</f>
        <v>NT</v>
      </c>
      <c r="Q86" s="80" t="str">
        <f>'E14'!$F83</f>
        <v>NT</v>
      </c>
      <c r="R86" s="80" t="str">
        <f>'E15'!$F83</f>
        <v>NT</v>
      </c>
      <c r="S86" s="80" t="str">
        <f>'E16'!$F83</f>
        <v>NT</v>
      </c>
      <c r="T86" s="80" t="str">
        <f>'E17'!$F83</f>
        <v>NT</v>
      </c>
      <c r="U86" s="80" t="str">
        <f>'E18'!$F83</f>
        <v>NT</v>
      </c>
      <c r="V86" s="80" t="str">
        <f>'E19'!$F83</f>
        <v>NT</v>
      </c>
      <c r="W86" s="80" t="str">
        <f>'E20'!$F83</f>
        <v>NT</v>
      </c>
      <c r="X86" s="80"/>
      <c r="Y86" s="81" t="str">
        <f t="shared" si="6"/>
        <v>NT</v>
      </c>
      <c r="Z86" s="73"/>
      <c r="AA86" s="75"/>
      <c r="AB86" s="75"/>
      <c r="AC86" s="75"/>
      <c r="AD86" s="75"/>
      <c r="AE86" s="75"/>
      <c r="AF86" s="73"/>
      <c r="AG86" s="73"/>
    </row>
    <row r="87" spans="1:33">
      <c r="A87" s="79" t="str">
        <f>Criteria!A83</f>
        <v>Consultation</v>
      </c>
      <c r="B87" s="80" t="str">
        <f>Criteria!B83</f>
        <v>11.13</v>
      </c>
      <c r="C87" s="80" t="str">
        <f>Criteria!C83</f>
        <v>A</v>
      </c>
      <c r="D87" s="80" t="str">
        <f>'E01'!$F84</f>
        <v>NT</v>
      </c>
      <c r="E87" s="80" t="str">
        <f>'E02'!$F84</f>
        <v>NT</v>
      </c>
      <c r="F87" s="80" t="str">
        <f>'E03'!$F84</f>
        <v>NT</v>
      </c>
      <c r="G87" s="80" t="str">
        <f>'E04'!$F84</f>
        <v>NT</v>
      </c>
      <c r="H87" s="80" t="str">
        <f>'E05'!$F84</f>
        <v>NT</v>
      </c>
      <c r="I87" s="80" t="str">
        <f>'E06'!$F84</f>
        <v>NT</v>
      </c>
      <c r="J87" s="80" t="str">
        <f>'E07'!$F84</f>
        <v>NT</v>
      </c>
      <c r="K87" s="80" t="str">
        <f>'E08'!$F84</f>
        <v>NT</v>
      </c>
      <c r="L87" s="80" t="str">
        <f>'E09'!$F84</f>
        <v>NT</v>
      </c>
      <c r="M87" s="80" t="str">
        <f>'E10'!$F84</f>
        <v>NT</v>
      </c>
      <c r="N87" s="80" t="str">
        <f>'E11'!$F84</f>
        <v>NT</v>
      </c>
      <c r="O87" s="80" t="str">
        <f>'E12'!$F84</f>
        <v>NT</v>
      </c>
      <c r="P87" s="80" t="str">
        <f>'E13'!$F84</f>
        <v>NT</v>
      </c>
      <c r="Q87" s="80" t="str">
        <f>'E14'!$F84</f>
        <v>NT</v>
      </c>
      <c r="R87" s="80" t="str">
        <f>'E15'!$F84</f>
        <v>NT</v>
      </c>
      <c r="S87" s="80" t="str">
        <f>'E16'!$F84</f>
        <v>NT</v>
      </c>
      <c r="T87" s="80" t="str">
        <f>'E17'!$F84</f>
        <v>NT</v>
      </c>
      <c r="U87" s="80" t="str">
        <f>'E18'!$F84</f>
        <v>NT</v>
      </c>
      <c r="V87" s="80" t="str">
        <f>'E19'!$F84</f>
        <v>NT</v>
      </c>
      <c r="W87" s="80" t="str">
        <f>'E20'!$F84</f>
        <v>NT</v>
      </c>
      <c r="X87" s="80"/>
      <c r="Y87" s="81" t="str">
        <f t="shared" si="6"/>
        <v>NT</v>
      </c>
      <c r="Z87" s="73"/>
      <c r="AA87" s="75"/>
      <c r="AB87" s="75"/>
      <c r="AC87" s="75"/>
      <c r="AD87" s="75"/>
      <c r="AE87" s="75"/>
      <c r="AF87" s="73"/>
      <c r="AG87" s="73"/>
    </row>
    <row r="88" spans="1:33">
      <c r="A88" s="79" t="str">
        <f>Criteria!A84</f>
        <v>Consultation</v>
      </c>
      <c r="B88" s="80" t="str">
        <f>Criteria!B84</f>
        <v>11.14</v>
      </c>
      <c r="C88" s="80" t="str">
        <f>Criteria!C84</f>
        <v>AA</v>
      </c>
      <c r="D88" s="80" t="str">
        <f>'E01'!$F85</f>
        <v>NT</v>
      </c>
      <c r="E88" s="80" t="str">
        <f>'E02'!$F85</f>
        <v>NT</v>
      </c>
      <c r="F88" s="80" t="str">
        <f>'E03'!$F85</f>
        <v>NT</v>
      </c>
      <c r="G88" s="80" t="str">
        <f>'E04'!$F85</f>
        <v>NT</v>
      </c>
      <c r="H88" s="80" t="str">
        <f>'E05'!$F85</f>
        <v>NT</v>
      </c>
      <c r="I88" s="80" t="str">
        <f>'E06'!$F85</f>
        <v>NT</v>
      </c>
      <c r="J88" s="80" t="str">
        <f>'E07'!$F85</f>
        <v>NT</v>
      </c>
      <c r="K88" s="80" t="str">
        <f>'E08'!$F85</f>
        <v>NT</v>
      </c>
      <c r="L88" s="80" t="str">
        <f>'E09'!$F85</f>
        <v>NT</v>
      </c>
      <c r="M88" s="80" t="str">
        <f>'E10'!$F85</f>
        <v>NT</v>
      </c>
      <c r="N88" s="80" t="str">
        <f>'E11'!$F85</f>
        <v>NT</v>
      </c>
      <c r="O88" s="80" t="str">
        <f>'E12'!$F85</f>
        <v>NT</v>
      </c>
      <c r="P88" s="80" t="str">
        <f>'E13'!$F85</f>
        <v>NT</v>
      </c>
      <c r="Q88" s="80" t="str">
        <f>'E14'!$F85</f>
        <v>NT</v>
      </c>
      <c r="R88" s="80" t="str">
        <f>'E15'!$F85</f>
        <v>NT</v>
      </c>
      <c r="S88" s="80" t="str">
        <f>'E16'!$F85</f>
        <v>NT</v>
      </c>
      <c r="T88" s="80" t="str">
        <f>'E17'!$F85</f>
        <v>NT</v>
      </c>
      <c r="U88" s="80" t="str">
        <f>'E18'!$F85</f>
        <v>NT</v>
      </c>
      <c r="V88" s="80" t="str">
        <f>'E19'!$F85</f>
        <v>NT</v>
      </c>
      <c r="W88" s="80" t="str">
        <f>'E20'!$F85</f>
        <v>NT</v>
      </c>
      <c r="X88" s="80"/>
      <c r="Y88" s="81" t="str">
        <f t="shared" si="6"/>
        <v>NT</v>
      </c>
      <c r="Z88" s="73"/>
      <c r="AA88" s="75"/>
      <c r="AB88" s="75"/>
      <c r="AC88" s="75"/>
      <c r="AD88" s="75"/>
      <c r="AE88" s="75"/>
      <c r="AF88" s="73"/>
      <c r="AG88" s="73"/>
    </row>
    <row r="89" spans="1:33">
      <c r="A89" s="79" t="str">
        <f>Criteria!A85</f>
        <v>Consultation</v>
      </c>
      <c r="B89" s="80" t="str">
        <f>Criteria!B85</f>
        <v>11.15</v>
      </c>
      <c r="C89" s="80" t="str">
        <f>Criteria!C85</f>
        <v>A</v>
      </c>
      <c r="D89" s="80" t="str">
        <f>'E01'!$F86</f>
        <v>NT</v>
      </c>
      <c r="E89" s="80" t="str">
        <f>'E02'!$F86</f>
        <v>NT</v>
      </c>
      <c r="F89" s="80" t="str">
        <f>'E03'!$F86</f>
        <v>NT</v>
      </c>
      <c r="G89" s="80" t="str">
        <f>'E04'!$F86</f>
        <v>NT</v>
      </c>
      <c r="H89" s="80" t="str">
        <f>'E05'!$F86</f>
        <v>NT</v>
      </c>
      <c r="I89" s="80" t="str">
        <f>'E06'!$F86</f>
        <v>NT</v>
      </c>
      <c r="J89" s="80" t="str">
        <f>'E07'!$F86</f>
        <v>NT</v>
      </c>
      <c r="K89" s="80" t="str">
        <f>'E08'!$F86</f>
        <v>NT</v>
      </c>
      <c r="L89" s="80" t="str">
        <f>'E09'!$F86</f>
        <v>NT</v>
      </c>
      <c r="M89" s="80" t="str">
        <f>'E10'!$F86</f>
        <v>NT</v>
      </c>
      <c r="N89" s="80" t="str">
        <f>'E11'!$F86</f>
        <v>NT</v>
      </c>
      <c r="O89" s="80" t="str">
        <f>'E12'!$F86</f>
        <v>NT</v>
      </c>
      <c r="P89" s="80" t="str">
        <f>'E13'!$F86</f>
        <v>NT</v>
      </c>
      <c r="Q89" s="80" t="str">
        <f>'E14'!$F86</f>
        <v>NT</v>
      </c>
      <c r="R89" s="80" t="str">
        <f>'E15'!$F86</f>
        <v>NT</v>
      </c>
      <c r="S89" s="80" t="str">
        <f>'E16'!$F86</f>
        <v>NT</v>
      </c>
      <c r="T89" s="80" t="str">
        <f>'E17'!$F86</f>
        <v>NT</v>
      </c>
      <c r="U89" s="80" t="str">
        <f>'E18'!$F86</f>
        <v>NT</v>
      </c>
      <c r="V89" s="80" t="str">
        <f>'E19'!$F86</f>
        <v>NT</v>
      </c>
      <c r="W89" s="80" t="str">
        <f>'E20'!$F86</f>
        <v>NT</v>
      </c>
      <c r="X89" s="80"/>
      <c r="Y89" s="81" t="str">
        <f t="shared" si="6"/>
        <v>NT</v>
      </c>
      <c r="Z89" s="73"/>
      <c r="AA89" s="75"/>
      <c r="AB89" s="75"/>
      <c r="AC89" s="75"/>
      <c r="AD89" s="75"/>
      <c r="AE89" s="75"/>
      <c r="AF89" s="73"/>
      <c r="AG89" s="73"/>
    </row>
    <row r="90" spans="1:33" ht="15.75" thickBot="1">
      <c r="A90" s="87" t="str">
        <f>Criteria!A86</f>
        <v>Consultation</v>
      </c>
      <c r="B90" s="88" t="str">
        <f>Criteria!B86</f>
        <v>11.16</v>
      </c>
      <c r="C90" s="88" t="str">
        <f>Criteria!C86</f>
        <v>A</v>
      </c>
      <c r="D90" s="88" t="str">
        <f>'E01'!$F87</f>
        <v>NT</v>
      </c>
      <c r="E90" s="88" t="str">
        <f>'E02'!$F87</f>
        <v>NT</v>
      </c>
      <c r="F90" s="88" t="str">
        <f>'E03'!$F87</f>
        <v>NT</v>
      </c>
      <c r="G90" s="88" t="str">
        <f>'E04'!$F87</f>
        <v>NT</v>
      </c>
      <c r="H90" s="88" t="str">
        <f>'E05'!$F87</f>
        <v>NT</v>
      </c>
      <c r="I90" s="88" t="str">
        <f>'E06'!$F87</f>
        <v>NT</v>
      </c>
      <c r="J90" s="88" t="str">
        <f>'E07'!$F87</f>
        <v>NT</v>
      </c>
      <c r="K90" s="88" t="str">
        <f>'E08'!$F87</f>
        <v>NT</v>
      </c>
      <c r="L90" s="88" t="str">
        <f>'E09'!$F87</f>
        <v>NT</v>
      </c>
      <c r="M90" s="88" t="str">
        <f>'E10'!$F87</f>
        <v>NT</v>
      </c>
      <c r="N90" s="88" t="str">
        <f>'E11'!$F87</f>
        <v>NT</v>
      </c>
      <c r="O90" s="88" t="str">
        <f>'E12'!$F87</f>
        <v>NT</v>
      </c>
      <c r="P90" s="88" t="str">
        <f>'E13'!$F87</f>
        <v>NT</v>
      </c>
      <c r="Q90" s="88" t="str">
        <f>'E14'!$F87</f>
        <v>NT</v>
      </c>
      <c r="R90" s="88" t="str">
        <f>'E15'!$F87</f>
        <v>NT</v>
      </c>
      <c r="S90" s="88" t="str">
        <f>'E16'!$F87</f>
        <v>NT</v>
      </c>
      <c r="T90" s="88" t="str">
        <f>'E17'!$F87</f>
        <v>NT</v>
      </c>
      <c r="U90" s="88" t="str">
        <f>'E18'!$F87</f>
        <v>NT</v>
      </c>
      <c r="V90" s="88" t="str">
        <f>'E19'!$F87</f>
        <v>NT</v>
      </c>
      <c r="W90" s="88" t="str">
        <f>'E20'!$F87</f>
        <v>NT</v>
      </c>
      <c r="X90" s="88"/>
      <c r="Y90" s="89" t="str">
        <f t="shared" si="6"/>
        <v>NT</v>
      </c>
      <c r="Z90" s="73"/>
      <c r="AA90" s="75"/>
      <c r="AB90" s="75"/>
      <c r="AC90" s="75"/>
      <c r="AD90" s="75"/>
      <c r="AE90" s="75"/>
      <c r="AF90" s="73"/>
      <c r="AG90" s="73"/>
    </row>
    <row r="91" spans="1:33">
      <c r="A91" s="76" t="str">
        <f>Criteria!A87</f>
        <v>Documentation and accessibility features</v>
      </c>
      <c r="B91" s="77" t="str">
        <f>Criteria!B87</f>
        <v>12.1</v>
      </c>
      <c r="C91" s="77" t="str">
        <f>Criteria!C87</f>
        <v>AA</v>
      </c>
      <c r="D91" s="77" t="str">
        <f>'E01'!$F88</f>
        <v>NT</v>
      </c>
      <c r="E91" s="77" t="str">
        <f>'E02'!$F88</f>
        <v>NT</v>
      </c>
      <c r="F91" s="77" t="str">
        <f>'E03'!$F88</f>
        <v>NT</v>
      </c>
      <c r="G91" s="77" t="str">
        <f>'E04'!$F88</f>
        <v>NT</v>
      </c>
      <c r="H91" s="77" t="str">
        <f>'E05'!$F88</f>
        <v>NT</v>
      </c>
      <c r="I91" s="77" t="str">
        <f>'E06'!$F88</f>
        <v>NT</v>
      </c>
      <c r="J91" s="77" t="str">
        <f>'E07'!$F88</f>
        <v>NT</v>
      </c>
      <c r="K91" s="77" t="str">
        <f>'E08'!$F88</f>
        <v>NT</v>
      </c>
      <c r="L91" s="77" t="str">
        <f>'E09'!$F88</f>
        <v>NT</v>
      </c>
      <c r="M91" s="77" t="str">
        <f>'E10'!$F88</f>
        <v>NT</v>
      </c>
      <c r="N91" s="77" t="str">
        <f>'E11'!$F88</f>
        <v>NT</v>
      </c>
      <c r="O91" s="77" t="str">
        <f>'E12'!$F88</f>
        <v>NT</v>
      </c>
      <c r="P91" s="77" t="str">
        <f>'E13'!$F88</f>
        <v>NT</v>
      </c>
      <c r="Q91" s="77" t="str">
        <f>'E14'!$F88</f>
        <v>NT</v>
      </c>
      <c r="R91" s="77" t="str">
        <f>'E15'!$F88</f>
        <v>NT</v>
      </c>
      <c r="S91" s="77" t="str">
        <f>'E16'!$F88</f>
        <v>NT</v>
      </c>
      <c r="T91" s="77" t="str">
        <f>'E17'!$F88</f>
        <v>NT</v>
      </c>
      <c r="U91" s="77" t="str">
        <f>'E18'!$F88</f>
        <v>NT</v>
      </c>
      <c r="V91" s="77" t="str">
        <f>'E19'!$F88</f>
        <v>NT</v>
      </c>
      <c r="W91" s="77" t="str">
        <f>'E20'!$F88</f>
        <v>NT</v>
      </c>
      <c r="X91" s="77"/>
      <c r="Y91" s="78" t="str">
        <f t="shared" si="6"/>
        <v>NT</v>
      </c>
      <c r="Z91" s="73"/>
      <c r="AA91" s="75"/>
      <c r="AB91" s="75"/>
      <c r="AC91" s="75"/>
      <c r="AD91" s="75"/>
      <c r="AE91" s="75"/>
      <c r="AF91" s="73"/>
      <c r="AG91" s="73"/>
    </row>
    <row r="92" spans="1:33">
      <c r="A92" s="79" t="str">
        <f>Criteria!A88</f>
        <v>Documentation and accessibility features</v>
      </c>
      <c r="B92" s="80" t="str">
        <f>Criteria!B88</f>
        <v>12.2</v>
      </c>
      <c r="C92" s="80" t="str">
        <f>Criteria!C88</f>
        <v>A</v>
      </c>
      <c r="D92" s="80" t="str">
        <f>'E01'!$F89</f>
        <v>NT</v>
      </c>
      <c r="E92" s="80" t="str">
        <f>'E02'!$F89</f>
        <v>NT</v>
      </c>
      <c r="F92" s="80" t="str">
        <f>'E03'!$F89</f>
        <v>NT</v>
      </c>
      <c r="G92" s="80" t="str">
        <f>'E04'!$F89</f>
        <v>NT</v>
      </c>
      <c r="H92" s="80" t="str">
        <f>'E05'!$F89</f>
        <v>NT</v>
      </c>
      <c r="I92" s="80" t="str">
        <f>'E06'!$F89</f>
        <v>NT</v>
      </c>
      <c r="J92" s="80" t="str">
        <f>'E07'!$F89</f>
        <v>NT</v>
      </c>
      <c r="K92" s="80" t="str">
        <f>'E08'!$F89</f>
        <v>NT</v>
      </c>
      <c r="L92" s="80" t="str">
        <f>'E09'!$F89</f>
        <v>NT</v>
      </c>
      <c r="M92" s="80" t="str">
        <f>'E10'!$F89</f>
        <v>NT</v>
      </c>
      <c r="N92" s="80" t="str">
        <f>'E11'!$F89</f>
        <v>NT</v>
      </c>
      <c r="O92" s="80" t="str">
        <f>'E12'!$F89</f>
        <v>NT</v>
      </c>
      <c r="P92" s="80" t="str">
        <f>'E13'!$F89</f>
        <v>NT</v>
      </c>
      <c r="Q92" s="80" t="str">
        <f>'E14'!$F89</f>
        <v>NT</v>
      </c>
      <c r="R92" s="80" t="str">
        <f>'E15'!$F89</f>
        <v>NT</v>
      </c>
      <c r="S92" s="80" t="str">
        <f>'E16'!$F89</f>
        <v>NT</v>
      </c>
      <c r="T92" s="80" t="str">
        <f>'E17'!$F89</f>
        <v>NT</v>
      </c>
      <c r="U92" s="80" t="str">
        <f>'E18'!$F89</f>
        <v>NT</v>
      </c>
      <c r="V92" s="80" t="str">
        <f>'E19'!$F89</f>
        <v>NT</v>
      </c>
      <c r="W92" s="80" t="str">
        <f>'E20'!$F89</f>
        <v>NT</v>
      </c>
      <c r="X92" s="80"/>
      <c r="Y92" s="81" t="str">
        <f t="shared" si="6"/>
        <v>NT</v>
      </c>
      <c r="Z92" s="73"/>
      <c r="AA92" s="75"/>
      <c r="AB92" s="75"/>
      <c r="AC92" s="75"/>
      <c r="AD92" s="75"/>
      <c r="AE92" s="75"/>
      <c r="AF92" s="73"/>
      <c r="AG92" s="73"/>
    </row>
    <row r="93" spans="1:33">
      <c r="A93" s="79" t="str">
        <f>Criteria!A89</f>
        <v>Documentation and accessibility features</v>
      </c>
      <c r="B93" s="80" t="str">
        <f>Criteria!B89</f>
        <v>12.3</v>
      </c>
      <c r="C93" s="80" t="str">
        <f>Criteria!C89</f>
        <v>A</v>
      </c>
      <c r="D93" s="80" t="str">
        <f>'E01'!$F90</f>
        <v>NT</v>
      </c>
      <c r="E93" s="80" t="str">
        <f>'E02'!$F90</f>
        <v>NT</v>
      </c>
      <c r="F93" s="80" t="str">
        <f>'E03'!$F90</f>
        <v>NT</v>
      </c>
      <c r="G93" s="80" t="str">
        <f>'E04'!$F90</f>
        <v>NT</v>
      </c>
      <c r="H93" s="80" t="str">
        <f>'E05'!$F90</f>
        <v>NT</v>
      </c>
      <c r="I93" s="80" t="str">
        <f>'E06'!$F90</f>
        <v>NT</v>
      </c>
      <c r="J93" s="80" t="str">
        <f>'E07'!$F90</f>
        <v>NT</v>
      </c>
      <c r="K93" s="80" t="str">
        <f>'E08'!$F90</f>
        <v>NT</v>
      </c>
      <c r="L93" s="80" t="str">
        <f>'E09'!$F90</f>
        <v>NT</v>
      </c>
      <c r="M93" s="80" t="str">
        <f>'E10'!$F90</f>
        <v>NT</v>
      </c>
      <c r="N93" s="80" t="str">
        <f>'E11'!$F90</f>
        <v>NT</v>
      </c>
      <c r="O93" s="80" t="str">
        <f>'E12'!$F90</f>
        <v>NT</v>
      </c>
      <c r="P93" s="80" t="str">
        <f>'E13'!$F90</f>
        <v>NT</v>
      </c>
      <c r="Q93" s="80" t="str">
        <f>'E14'!$F90</f>
        <v>NT</v>
      </c>
      <c r="R93" s="80" t="str">
        <f>'E15'!$F90</f>
        <v>NT</v>
      </c>
      <c r="S93" s="80" t="str">
        <f>'E16'!$F90</f>
        <v>NT</v>
      </c>
      <c r="T93" s="80" t="str">
        <f>'E17'!$F90</f>
        <v>NT</v>
      </c>
      <c r="U93" s="80" t="str">
        <f>'E18'!$F90</f>
        <v>NT</v>
      </c>
      <c r="V93" s="80" t="str">
        <f>'E19'!$F90</f>
        <v>NT</v>
      </c>
      <c r="W93" s="80" t="str">
        <f>'E20'!$F90</f>
        <v>NT</v>
      </c>
      <c r="X93" s="80"/>
      <c r="Y93" s="81" t="str">
        <f t="shared" si="6"/>
        <v>NT</v>
      </c>
      <c r="Z93" s="73"/>
      <c r="AA93" s="75"/>
      <c r="AB93" s="75"/>
      <c r="AC93" s="75"/>
      <c r="AD93" s="75"/>
      <c r="AE93" s="75"/>
      <c r="AF93" s="73"/>
      <c r="AG93" s="73"/>
    </row>
    <row r="94" spans="1:33" ht="15.75" thickBot="1">
      <c r="A94" s="87" t="str">
        <f>Criteria!A90</f>
        <v>Documentation and accessibility features</v>
      </c>
      <c r="B94" s="88" t="str">
        <f>Criteria!B90</f>
        <v>12.4</v>
      </c>
      <c r="C94" s="88" t="str">
        <f>Criteria!C90</f>
        <v>A</v>
      </c>
      <c r="D94" s="88" t="str">
        <f>'E01'!$F91</f>
        <v>NT</v>
      </c>
      <c r="E94" s="88" t="str">
        <f>'E02'!$F91</f>
        <v>NT</v>
      </c>
      <c r="F94" s="88" t="str">
        <f>'E03'!$F91</f>
        <v>NT</v>
      </c>
      <c r="G94" s="88" t="str">
        <f>'E04'!$F91</f>
        <v>NT</v>
      </c>
      <c r="H94" s="88" t="str">
        <f>'E05'!$F91</f>
        <v>NT</v>
      </c>
      <c r="I94" s="88" t="str">
        <f>'E06'!$F91</f>
        <v>NT</v>
      </c>
      <c r="J94" s="88" t="str">
        <f>'E07'!$F91</f>
        <v>NT</v>
      </c>
      <c r="K94" s="88" t="str">
        <f>'E08'!$F91</f>
        <v>NT</v>
      </c>
      <c r="L94" s="88" t="str">
        <f>'E09'!$F91</f>
        <v>NT</v>
      </c>
      <c r="M94" s="88" t="str">
        <f>'E10'!$F91</f>
        <v>NT</v>
      </c>
      <c r="N94" s="88" t="str">
        <f>'E11'!$F91</f>
        <v>NT</v>
      </c>
      <c r="O94" s="88" t="str">
        <f>'E12'!$F91</f>
        <v>NT</v>
      </c>
      <c r="P94" s="88" t="str">
        <f>'E13'!$F91</f>
        <v>NT</v>
      </c>
      <c r="Q94" s="88" t="str">
        <f>'E14'!$F91</f>
        <v>NT</v>
      </c>
      <c r="R94" s="88" t="str">
        <f>'E15'!$F91</f>
        <v>NT</v>
      </c>
      <c r="S94" s="88" t="str">
        <f>'E16'!$F91</f>
        <v>NT</v>
      </c>
      <c r="T94" s="88" t="str">
        <f>'E17'!$F91</f>
        <v>NT</v>
      </c>
      <c r="U94" s="88" t="str">
        <f>'E18'!$F91</f>
        <v>NT</v>
      </c>
      <c r="V94" s="88" t="str">
        <f>'E19'!$F91</f>
        <v>NT</v>
      </c>
      <c r="W94" s="88" t="str">
        <f>'E20'!$F91</f>
        <v>NT</v>
      </c>
      <c r="X94" s="88"/>
      <c r="Y94" s="89" t="str">
        <f t="shared" si="6"/>
        <v>NT</v>
      </c>
      <c r="Z94" s="73"/>
      <c r="AA94" s="75"/>
      <c r="AB94" s="75"/>
      <c r="AC94" s="75"/>
      <c r="AD94" s="75"/>
      <c r="AE94" s="75"/>
      <c r="AF94" s="73"/>
      <c r="AG94" s="73"/>
    </row>
    <row r="95" spans="1:33">
      <c r="A95" s="76" t="str">
        <f>Criteria!A91</f>
        <v>Editing tools</v>
      </c>
      <c r="B95" s="77" t="str">
        <f>Criteria!B91</f>
        <v>13.1</v>
      </c>
      <c r="C95" s="77" t="str">
        <f>Criteria!C91</f>
        <v>A</v>
      </c>
      <c r="D95" s="77" t="str">
        <f>'E01'!$F92</f>
        <v>NT</v>
      </c>
      <c r="E95" s="77" t="str">
        <f>'E02'!$F92</f>
        <v>NT</v>
      </c>
      <c r="F95" s="77" t="str">
        <f>'E03'!$F92</f>
        <v>NT</v>
      </c>
      <c r="G95" s="77" t="str">
        <f>'E04'!$F92</f>
        <v>NT</v>
      </c>
      <c r="H95" s="77" t="str">
        <f>'E05'!$F92</f>
        <v>NT</v>
      </c>
      <c r="I95" s="77" t="str">
        <f>'E06'!$F92</f>
        <v>NT</v>
      </c>
      <c r="J95" s="77" t="str">
        <f>'E07'!$F92</f>
        <v>NT</v>
      </c>
      <c r="K95" s="77" t="str">
        <f>'E08'!$F92</f>
        <v>NT</v>
      </c>
      <c r="L95" s="77" t="str">
        <f>'E09'!$F92</f>
        <v>NT</v>
      </c>
      <c r="M95" s="77" t="str">
        <f>'E10'!$F92</f>
        <v>NT</v>
      </c>
      <c r="N95" s="77" t="str">
        <f>'E11'!$F92</f>
        <v>NT</v>
      </c>
      <c r="O95" s="77" t="str">
        <f>'E12'!$F92</f>
        <v>NT</v>
      </c>
      <c r="P95" s="77" t="str">
        <f>'E13'!$F92</f>
        <v>NT</v>
      </c>
      <c r="Q95" s="77" t="str">
        <f>'E14'!$F92</f>
        <v>NT</v>
      </c>
      <c r="R95" s="77" t="str">
        <f>'E15'!$F92</f>
        <v>NT</v>
      </c>
      <c r="S95" s="77" t="str">
        <f>'E16'!$F92</f>
        <v>NT</v>
      </c>
      <c r="T95" s="77" t="str">
        <f>'E17'!$F92</f>
        <v>NT</v>
      </c>
      <c r="U95" s="77" t="str">
        <f>'E18'!$F92</f>
        <v>NT</v>
      </c>
      <c r="V95" s="77" t="str">
        <f>'E19'!$F92</f>
        <v>NT</v>
      </c>
      <c r="W95" s="77" t="str">
        <f>'E20'!$F92</f>
        <v>NT</v>
      </c>
      <c r="X95" s="77"/>
      <c r="Y95" s="78" t="str">
        <f t="shared" si="6"/>
        <v>NT</v>
      </c>
      <c r="Z95" s="73"/>
      <c r="AA95" s="75"/>
      <c r="AB95" s="75"/>
      <c r="AC95" s="75"/>
      <c r="AD95" s="75"/>
      <c r="AE95" s="75"/>
      <c r="AF95" s="73"/>
      <c r="AG95" s="73"/>
    </row>
    <row r="96" spans="1:33">
      <c r="A96" s="79" t="str">
        <f>Criteria!A92</f>
        <v>Editing tools</v>
      </c>
      <c r="B96" s="80" t="str">
        <f>Criteria!B92</f>
        <v>13.2</v>
      </c>
      <c r="C96" s="80" t="str">
        <f>Criteria!C92</f>
        <v>A</v>
      </c>
      <c r="D96" s="80" t="str">
        <f>'E01'!$F93</f>
        <v>NT</v>
      </c>
      <c r="E96" s="80" t="str">
        <f>'E02'!$F93</f>
        <v>NT</v>
      </c>
      <c r="F96" s="80" t="str">
        <f>'E03'!$F93</f>
        <v>NT</v>
      </c>
      <c r="G96" s="80" t="str">
        <f>'E04'!$F93</f>
        <v>NT</v>
      </c>
      <c r="H96" s="80" t="str">
        <f>'E05'!$F93</f>
        <v>NT</v>
      </c>
      <c r="I96" s="80" t="str">
        <f>'E06'!$F93</f>
        <v>NT</v>
      </c>
      <c r="J96" s="80" t="str">
        <f>'E07'!$F93</f>
        <v>NT</v>
      </c>
      <c r="K96" s="80" t="str">
        <f>'E08'!$F93</f>
        <v>NT</v>
      </c>
      <c r="L96" s="80" t="str">
        <f>'E09'!$F93</f>
        <v>NT</v>
      </c>
      <c r="M96" s="80" t="str">
        <f>'E10'!$F93</f>
        <v>NT</v>
      </c>
      <c r="N96" s="80" t="str">
        <f>'E11'!$F93</f>
        <v>NT</v>
      </c>
      <c r="O96" s="80" t="str">
        <f>'E12'!$F93</f>
        <v>NT</v>
      </c>
      <c r="P96" s="80" t="str">
        <f>'E13'!$F93</f>
        <v>NT</v>
      </c>
      <c r="Q96" s="80" t="str">
        <f>'E14'!$F93</f>
        <v>NT</v>
      </c>
      <c r="R96" s="80" t="str">
        <f>'E15'!$F93</f>
        <v>NT</v>
      </c>
      <c r="S96" s="80" t="str">
        <f>'E16'!$F93</f>
        <v>NT</v>
      </c>
      <c r="T96" s="80" t="str">
        <f>'E17'!$F93</f>
        <v>NT</v>
      </c>
      <c r="U96" s="80" t="str">
        <f>'E18'!$F93</f>
        <v>NT</v>
      </c>
      <c r="V96" s="80" t="str">
        <f>'E19'!$F93</f>
        <v>NT</v>
      </c>
      <c r="W96" s="80" t="str">
        <f>'E20'!$F93</f>
        <v>NT</v>
      </c>
      <c r="X96" s="80"/>
      <c r="Y96" s="81" t="str">
        <f t="shared" si="6"/>
        <v>NT</v>
      </c>
      <c r="Z96" s="73"/>
      <c r="AA96" s="75"/>
      <c r="AB96" s="75"/>
      <c r="AC96" s="75"/>
      <c r="AD96" s="75"/>
      <c r="AE96" s="75"/>
      <c r="AF96" s="73"/>
      <c r="AG96" s="73"/>
    </row>
    <row r="97" spans="1:33">
      <c r="A97" s="79" t="str">
        <f>Criteria!A93</f>
        <v>Editing tools</v>
      </c>
      <c r="B97" s="80" t="str">
        <f>Criteria!B93</f>
        <v>13.3</v>
      </c>
      <c r="C97" s="80" t="str">
        <f>Criteria!C93</f>
        <v>A</v>
      </c>
      <c r="D97" s="80" t="str">
        <f>'E01'!$F94</f>
        <v>NT</v>
      </c>
      <c r="E97" s="80" t="str">
        <f>'E02'!$F94</f>
        <v>NT</v>
      </c>
      <c r="F97" s="80" t="str">
        <f>'E03'!$F94</f>
        <v>NT</v>
      </c>
      <c r="G97" s="80" t="str">
        <f>'E04'!$F94</f>
        <v>NT</v>
      </c>
      <c r="H97" s="80" t="str">
        <f>'E05'!$F94</f>
        <v>NT</v>
      </c>
      <c r="I97" s="80" t="str">
        <f>'E06'!$F94</f>
        <v>NT</v>
      </c>
      <c r="J97" s="80" t="str">
        <f>'E07'!$F94</f>
        <v>NT</v>
      </c>
      <c r="K97" s="80" t="str">
        <f>'E08'!$F94</f>
        <v>NT</v>
      </c>
      <c r="L97" s="80" t="str">
        <f>'E09'!$F94</f>
        <v>NT</v>
      </c>
      <c r="M97" s="80" t="str">
        <f>'E10'!$F94</f>
        <v>NT</v>
      </c>
      <c r="N97" s="80" t="str">
        <f>'E11'!$F94</f>
        <v>NT</v>
      </c>
      <c r="O97" s="80" t="str">
        <f>'E12'!$F94</f>
        <v>NT</v>
      </c>
      <c r="P97" s="80" t="str">
        <f>'E13'!$F94</f>
        <v>NT</v>
      </c>
      <c r="Q97" s="80" t="str">
        <f>'E14'!$F94</f>
        <v>NT</v>
      </c>
      <c r="R97" s="80" t="str">
        <f>'E15'!$F94</f>
        <v>NT</v>
      </c>
      <c r="S97" s="80" t="str">
        <f>'E16'!$F94</f>
        <v>NT</v>
      </c>
      <c r="T97" s="80" t="str">
        <f>'E17'!$F94</f>
        <v>NT</v>
      </c>
      <c r="U97" s="80" t="str">
        <f>'E18'!$F94</f>
        <v>NT</v>
      </c>
      <c r="V97" s="80" t="str">
        <f>'E19'!$F94</f>
        <v>NT</v>
      </c>
      <c r="W97" s="80" t="str">
        <f>'E20'!$F94</f>
        <v>NT</v>
      </c>
      <c r="X97" s="80"/>
      <c r="Y97" s="81" t="str">
        <f t="shared" si="6"/>
        <v>NT</v>
      </c>
      <c r="Z97" s="73"/>
      <c r="AA97" s="75"/>
      <c r="AB97" s="75"/>
      <c r="AC97" s="75"/>
      <c r="AD97" s="75"/>
      <c r="AE97" s="75"/>
      <c r="AF97" s="73"/>
      <c r="AG97" s="73"/>
    </row>
    <row r="98" spans="1:33">
      <c r="A98" s="79" t="str">
        <f>Criteria!A94</f>
        <v>Editing tools</v>
      </c>
      <c r="B98" s="80" t="str">
        <f>Criteria!B94</f>
        <v>13.4</v>
      </c>
      <c r="C98" s="80" t="str">
        <f>Criteria!C94</f>
        <v>AA</v>
      </c>
      <c r="D98" s="80" t="str">
        <f>'E01'!$F95</f>
        <v>NT</v>
      </c>
      <c r="E98" s="80" t="str">
        <f>'E02'!$F95</f>
        <v>NT</v>
      </c>
      <c r="F98" s="80" t="str">
        <f>'E03'!$F95</f>
        <v>NT</v>
      </c>
      <c r="G98" s="80" t="str">
        <f>'E04'!$F95</f>
        <v>NT</v>
      </c>
      <c r="H98" s="80" t="str">
        <f>'E05'!$F95</f>
        <v>NT</v>
      </c>
      <c r="I98" s="80" t="str">
        <f>'E06'!$F95</f>
        <v>NT</v>
      </c>
      <c r="J98" s="80" t="str">
        <f>'E07'!$F95</f>
        <v>NT</v>
      </c>
      <c r="K98" s="80" t="str">
        <f>'E08'!$F95</f>
        <v>NT</v>
      </c>
      <c r="L98" s="80" t="str">
        <f>'E09'!$F95</f>
        <v>NT</v>
      </c>
      <c r="M98" s="80" t="str">
        <f>'E10'!$F95</f>
        <v>NT</v>
      </c>
      <c r="N98" s="80" t="str">
        <f>'E11'!$F95</f>
        <v>NT</v>
      </c>
      <c r="O98" s="80" t="str">
        <f>'E12'!$F95</f>
        <v>NT</v>
      </c>
      <c r="P98" s="80" t="str">
        <f>'E13'!$F95</f>
        <v>NT</v>
      </c>
      <c r="Q98" s="80" t="str">
        <f>'E14'!$F95</f>
        <v>NT</v>
      </c>
      <c r="R98" s="80" t="str">
        <f>'E15'!$F95</f>
        <v>NT</v>
      </c>
      <c r="S98" s="80" t="str">
        <f>'E16'!$F95</f>
        <v>NT</v>
      </c>
      <c r="T98" s="80" t="str">
        <f>'E17'!$F95</f>
        <v>NT</v>
      </c>
      <c r="U98" s="80" t="str">
        <f>'E18'!$F95</f>
        <v>NT</v>
      </c>
      <c r="V98" s="80" t="str">
        <f>'E19'!$F95</f>
        <v>NT</v>
      </c>
      <c r="W98" s="80" t="str">
        <f>'E20'!$F95</f>
        <v>NT</v>
      </c>
      <c r="X98" s="80"/>
      <c r="Y98" s="81" t="str">
        <f t="shared" si="6"/>
        <v>NT</v>
      </c>
      <c r="Z98" s="73"/>
      <c r="AA98" s="75"/>
      <c r="AB98" s="75"/>
      <c r="AC98" s="75"/>
      <c r="AD98" s="75"/>
      <c r="AE98" s="75"/>
      <c r="AF98" s="73"/>
      <c r="AG98" s="73"/>
    </row>
    <row r="99" spans="1:33">
      <c r="A99" s="79" t="str">
        <f>Criteria!A95</f>
        <v>Editing tools</v>
      </c>
      <c r="B99" s="80" t="str">
        <f>Criteria!B95</f>
        <v>13.5</v>
      </c>
      <c r="C99" s="80" t="str">
        <f>Criteria!C95</f>
        <v>A</v>
      </c>
      <c r="D99" s="80" t="str">
        <f>'E01'!$F96</f>
        <v>NT</v>
      </c>
      <c r="E99" s="80" t="str">
        <f>'E02'!$F96</f>
        <v>NT</v>
      </c>
      <c r="F99" s="80" t="str">
        <f>'E03'!$F96</f>
        <v>NT</v>
      </c>
      <c r="G99" s="80" t="str">
        <f>'E04'!$F96</f>
        <v>NT</v>
      </c>
      <c r="H99" s="80" t="str">
        <f>'E05'!$F96</f>
        <v>NT</v>
      </c>
      <c r="I99" s="80" t="str">
        <f>'E06'!$F96</f>
        <v>NT</v>
      </c>
      <c r="J99" s="80" t="str">
        <f>'E07'!$F96</f>
        <v>NT</v>
      </c>
      <c r="K99" s="80" t="str">
        <f>'E08'!$F96</f>
        <v>NT</v>
      </c>
      <c r="L99" s="80" t="str">
        <f>'E09'!$F96</f>
        <v>NT</v>
      </c>
      <c r="M99" s="80" t="str">
        <f>'E10'!$F96</f>
        <v>NT</v>
      </c>
      <c r="N99" s="80" t="str">
        <f>'E11'!$F96</f>
        <v>NT</v>
      </c>
      <c r="O99" s="80" t="str">
        <f>'E12'!$F96</f>
        <v>NT</v>
      </c>
      <c r="P99" s="80" t="str">
        <f>'E13'!$F96</f>
        <v>NT</v>
      </c>
      <c r="Q99" s="80" t="str">
        <f>'E14'!$F96</f>
        <v>NT</v>
      </c>
      <c r="R99" s="80" t="str">
        <f>'E15'!$F96</f>
        <v>NT</v>
      </c>
      <c r="S99" s="80" t="str">
        <f>'E16'!$F96</f>
        <v>NT</v>
      </c>
      <c r="T99" s="80" t="str">
        <f>'E17'!$F96</f>
        <v>NT</v>
      </c>
      <c r="U99" s="80" t="str">
        <f>'E18'!$F96</f>
        <v>NT</v>
      </c>
      <c r="V99" s="80" t="str">
        <f>'E19'!$F96</f>
        <v>NT</v>
      </c>
      <c r="W99" s="80" t="str">
        <f>'E20'!$F96</f>
        <v>NT</v>
      </c>
      <c r="X99" s="80"/>
      <c r="Y99" s="81" t="str">
        <f t="shared" si="6"/>
        <v>NT</v>
      </c>
      <c r="Z99" s="73"/>
      <c r="AA99" s="75"/>
      <c r="AB99" s="75"/>
      <c r="AC99" s="75"/>
      <c r="AD99" s="75"/>
      <c r="AE99" s="75"/>
      <c r="AF99" s="73"/>
      <c r="AG99" s="73"/>
    </row>
    <row r="100" spans="1:33" ht="15.75" thickBot="1">
      <c r="A100" s="87" t="str">
        <f>Criteria!A96</f>
        <v>Editing tools</v>
      </c>
      <c r="B100" s="88" t="str">
        <f>Criteria!B96</f>
        <v>13.6</v>
      </c>
      <c r="C100" s="88" t="str">
        <f>Criteria!C96</f>
        <v>A</v>
      </c>
      <c r="D100" s="88" t="str">
        <f>'E01'!$F97</f>
        <v>NT</v>
      </c>
      <c r="E100" s="88" t="str">
        <f>'E02'!$F97</f>
        <v>NT</v>
      </c>
      <c r="F100" s="88" t="str">
        <f>'E03'!$F97</f>
        <v>NT</v>
      </c>
      <c r="G100" s="88" t="str">
        <f>'E04'!$F97</f>
        <v>NT</v>
      </c>
      <c r="H100" s="88" t="str">
        <f>'E05'!$F97</f>
        <v>NT</v>
      </c>
      <c r="I100" s="88" t="str">
        <f>'E06'!$F97</f>
        <v>NT</v>
      </c>
      <c r="J100" s="88" t="str">
        <f>'E07'!$F97</f>
        <v>NT</v>
      </c>
      <c r="K100" s="88" t="str">
        <f>'E08'!$F97</f>
        <v>NT</v>
      </c>
      <c r="L100" s="88" t="str">
        <f>'E09'!$F97</f>
        <v>NT</v>
      </c>
      <c r="M100" s="88" t="str">
        <f>'E10'!$F97</f>
        <v>NT</v>
      </c>
      <c r="N100" s="88" t="str">
        <f>'E11'!$F97</f>
        <v>NT</v>
      </c>
      <c r="O100" s="88" t="str">
        <f>'E12'!$F97</f>
        <v>NT</v>
      </c>
      <c r="P100" s="88" t="str">
        <f>'E13'!$F97</f>
        <v>NT</v>
      </c>
      <c r="Q100" s="88" t="str">
        <f>'E14'!$F97</f>
        <v>NT</v>
      </c>
      <c r="R100" s="88" t="str">
        <f>'E15'!$F97</f>
        <v>NT</v>
      </c>
      <c r="S100" s="88" t="str">
        <f>'E16'!$F97</f>
        <v>NT</v>
      </c>
      <c r="T100" s="88" t="str">
        <f>'E17'!$F97</f>
        <v>NT</v>
      </c>
      <c r="U100" s="88" t="str">
        <f>'E18'!$F97</f>
        <v>NT</v>
      </c>
      <c r="V100" s="88" t="str">
        <f>'E19'!$F97</f>
        <v>NT</v>
      </c>
      <c r="W100" s="88" t="str">
        <f>'E20'!$F97</f>
        <v>NT</v>
      </c>
      <c r="X100" s="88"/>
      <c r="Y100" s="89" t="str">
        <f t="shared" si="6"/>
        <v>NT</v>
      </c>
      <c r="Z100" s="73"/>
      <c r="AA100" s="75"/>
      <c r="AB100" s="75"/>
      <c r="AC100" s="75"/>
      <c r="AD100" s="75"/>
      <c r="AE100" s="75"/>
      <c r="AF100" s="73"/>
      <c r="AG100" s="73"/>
    </row>
    <row r="101" spans="1:33">
      <c r="A101" s="76" t="str">
        <f>Criteria!A97</f>
        <v>Support services</v>
      </c>
      <c r="B101" s="77" t="str">
        <f>Criteria!B97</f>
        <v>14.1</v>
      </c>
      <c r="C101" s="77" t="str">
        <f>Criteria!C97</f>
        <v>AA</v>
      </c>
      <c r="D101" s="77" t="str">
        <f>'E01'!$F98</f>
        <v>NT</v>
      </c>
      <c r="E101" s="77" t="str">
        <f>'E02'!$F98</f>
        <v>NT</v>
      </c>
      <c r="F101" s="77" t="str">
        <f>'E03'!$F98</f>
        <v>NT</v>
      </c>
      <c r="G101" s="77" t="str">
        <f>'E04'!$F98</f>
        <v>NT</v>
      </c>
      <c r="H101" s="77" t="str">
        <f>'E05'!$F98</f>
        <v>NT</v>
      </c>
      <c r="I101" s="77" t="str">
        <f>'E06'!$F98</f>
        <v>NT</v>
      </c>
      <c r="J101" s="77" t="str">
        <f>'E07'!$F98</f>
        <v>NT</v>
      </c>
      <c r="K101" s="77" t="str">
        <f>'E08'!$F98</f>
        <v>NT</v>
      </c>
      <c r="L101" s="77" t="str">
        <f>'E09'!$F98</f>
        <v>NT</v>
      </c>
      <c r="M101" s="77" t="str">
        <f>'E10'!$F98</f>
        <v>NT</v>
      </c>
      <c r="N101" s="77" t="str">
        <f>'E11'!$F98</f>
        <v>NT</v>
      </c>
      <c r="O101" s="77" t="str">
        <f>'E12'!$F98</f>
        <v>NT</v>
      </c>
      <c r="P101" s="77" t="str">
        <f>'E13'!$F98</f>
        <v>NT</v>
      </c>
      <c r="Q101" s="77" t="str">
        <f>'E14'!$F98</f>
        <v>NT</v>
      </c>
      <c r="R101" s="77" t="str">
        <f>'E15'!$F98</f>
        <v>NT</v>
      </c>
      <c r="S101" s="77" t="str">
        <f>'E16'!$F98</f>
        <v>NT</v>
      </c>
      <c r="T101" s="77" t="str">
        <f>'E17'!$F98</f>
        <v>NT</v>
      </c>
      <c r="U101" s="77" t="str">
        <f>'E18'!$F98</f>
        <v>NT</v>
      </c>
      <c r="V101" s="77" t="str">
        <f>'E19'!$F98</f>
        <v>NT</v>
      </c>
      <c r="W101" s="77" t="str">
        <f>'E20'!$F98</f>
        <v>NT</v>
      </c>
      <c r="X101" s="77"/>
      <c r="Y101" s="78" t="str">
        <f t="shared" si="6"/>
        <v>NT</v>
      </c>
      <c r="Z101" s="73"/>
      <c r="AA101" s="75"/>
      <c r="AB101" s="75"/>
      <c r="AC101" s="75"/>
      <c r="AD101" s="75"/>
      <c r="AE101" s="75"/>
      <c r="AF101" s="73"/>
      <c r="AG101" s="73"/>
    </row>
    <row r="102" spans="1:33" ht="15.75" thickBot="1">
      <c r="A102" s="87" t="str">
        <f>Criteria!A98</f>
        <v>Support services</v>
      </c>
      <c r="B102" s="88" t="str">
        <f>Criteria!B98</f>
        <v>14.2</v>
      </c>
      <c r="C102" s="88" t="str">
        <f>Criteria!C98</f>
        <v>A</v>
      </c>
      <c r="D102" s="88" t="str">
        <f>'E01'!$F99</f>
        <v>NT</v>
      </c>
      <c r="E102" s="88" t="str">
        <f>'E02'!$F99</f>
        <v>NT</v>
      </c>
      <c r="F102" s="88" t="str">
        <f>'E03'!$F99</f>
        <v>NT</v>
      </c>
      <c r="G102" s="88" t="str">
        <f>'E04'!$F99</f>
        <v>NT</v>
      </c>
      <c r="H102" s="88" t="str">
        <f>'E05'!$F99</f>
        <v>NT</v>
      </c>
      <c r="I102" s="88" t="str">
        <f>'E06'!$F99</f>
        <v>NT</v>
      </c>
      <c r="J102" s="88" t="str">
        <f>'E07'!$F99</f>
        <v>NT</v>
      </c>
      <c r="K102" s="88" t="str">
        <f>'E08'!$F99</f>
        <v>NT</v>
      </c>
      <c r="L102" s="88" t="str">
        <f>'E09'!$F99</f>
        <v>NT</v>
      </c>
      <c r="M102" s="88" t="str">
        <f>'E10'!$F99</f>
        <v>NT</v>
      </c>
      <c r="N102" s="88" t="str">
        <f>'E11'!$F99</f>
        <v>NT</v>
      </c>
      <c r="O102" s="88" t="str">
        <f>'E12'!$F99</f>
        <v>NT</v>
      </c>
      <c r="P102" s="88" t="str">
        <f>'E13'!$F99</f>
        <v>NT</v>
      </c>
      <c r="Q102" s="88" t="str">
        <f>'E14'!$F99</f>
        <v>NT</v>
      </c>
      <c r="R102" s="88" t="str">
        <f>'E15'!$F99</f>
        <v>NT</v>
      </c>
      <c r="S102" s="88" t="str">
        <f>'E16'!$F99</f>
        <v>NT</v>
      </c>
      <c r="T102" s="88" t="str">
        <f>'E17'!$F99</f>
        <v>NT</v>
      </c>
      <c r="U102" s="88" t="str">
        <f>'E18'!$F99</f>
        <v>NT</v>
      </c>
      <c r="V102" s="88" t="str">
        <f>'E19'!$F99</f>
        <v>NT</v>
      </c>
      <c r="W102" s="88" t="str">
        <f>'E20'!$F99</f>
        <v>NT</v>
      </c>
      <c r="X102" s="88"/>
      <c r="Y102" s="89" t="str">
        <f t="shared" si="6"/>
        <v>NT</v>
      </c>
      <c r="Z102" s="73"/>
      <c r="AA102" s="75"/>
      <c r="AB102" s="75"/>
      <c r="AC102" s="75"/>
      <c r="AD102" s="75"/>
      <c r="AE102" s="75"/>
      <c r="AF102" s="73"/>
      <c r="AG102" s="73"/>
    </row>
    <row r="103" spans="1:33">
      <c r="A103" s="76" t="str">
        <f>Criteria!A99</f>
        <v>Real-time communication</v>
      </c>
      <c r="B103" s="77" t="str">
        <f>Criteria!B99</f>
        <v>15.1</v>
      </c>
      <c r="C103" s="77" t="str">
        <f>Criteria!C99</f>
        <v>A</v>
      </c>
      <c r="D103" s="77" t="str">
        <f>'E01'!$F100</f>
        <v>NT</v>
      </c>
      <c r="E103" s="77" t="str">
        <f>'E02'!$F100</f>
        <v>NT</v>
      </c>
      <c r="F103" s="77" t="str">
        <f>'E03'!$F100</f>
        <v>NT</v>
      </c>
      <c r="G103" s="77" t="str">
        <f>'E04'!$F100</f>
        <v>NT</v>
      </c>
      <c r="H103" s="77" t="str">
        <f>'E05'!$F100</f>
        <v>NT</v>
      </c>
      <c r="I103" s="77" t="str">
        <f>'E06'!$F100</f>
        <v>NT</v>
      </c>
      <c r="J103" s="77" t="str">
        <f>'E07'!$F100</f>
        <v>NT</v>
      </c>
      <c r="K103" s="77" t="str">
        <f>'E08'!$F100</f>
        <v>NT</v>
      </c>
      <c r="L103" s="77" t="str">
        <f>'E09'!$F100</f>
        <v>NT</v>
      </c>
      <c r="M103" s="77" t="str">
        <f>'E10'!$F100</f>
        <v>NT</v>
      </c>
      <c r="N103" s="77" t="str">
        <f>'E11'!$F100</f>
        <v>NT</v>
      </c>
      <c r="O103" s="77" t="str">
        <f>'E12'!$F100</f>
        <v>NT</v>
      </c>
      <c r="P103" s="77" t="str">
        <f>'E13'!$F100</f>
        <v>NT</v>
      </c>
      <c r="Q103" s="77" t="str">
        <f>'E14'!$F100</f>
        <v>NT</v>
      </c>
      <c r="R103" s="77" t="str">
        <f>'E15'!$F100</f>
        <v>NT</v>
      </c>
      <c r="S103" s="77" t="str">
        <f>'E16'!$F100</f>
        <v>NT</v>
      </c>
      <c r="T103" s="77" t="str">
        <f>'E17'!$F100</f>
        <v>NT</v>
      </c>
      <c r="U103" s="77" t="str">
        <f>'E18'!$F100</f>
        <v>NT</v>
      </c>
      <c r="V103" s="77" t="str">
        <f>'E19'!$F100</f>
        <v>NT</v>
      </c>
      <c r="W103" s="77" t="str">
        <f>'E20'!$F100</f>
        <v>NT</v>
      </c>
      <c r="X103" s="77"/>
      <c r="Y103" s="78" t="str">
        <f t="shared" si="6"/>
        <v>NT</v>
      </c>
      <c r="Z103" s="73"/>
      <c r="AA103" s="75"/>
      <c r="AB103" s="75"/>
      <c r="AC103" s="75"/>
      <c r="AD103" s="75"/>
      <c r="AE103" s="75"/>
      <c r="AF103" s="73"/>
      <c r="AG103" s="73"/>
    </row>
    <row r="104" spans="1:33">
      <c r="A104" s="79" t="str">
        <f>Criteria!A100</f>
        <v>Real-time communication</v>
      </c>
      <c r="B104" s="80" t="str">
        <f>Criteria!B100</f>
        <v>15.2</v>
      </c>
      <c r="C104" s="80" t="str">
        <f>Criteria!C100</f>
        <v>A</v>
      </c>
      <c r="D104" s="80" t="str">
        <f>'E01'!$F101</f>
        <v>NT</v>
      </c>
      <c r="E104" s="80" t="str">
        <f>'E02'!$F101</f>
        <v>NT</v>
      </c>
      <c r="F104" s="80" t="str">
        <f>'E03'!$F101</f>
        <v>NT</v>
      </c>
      <c r="G104" s="80" t="str">
        <f>'E04'!$F101</f>
        <v>NT</v>
      </c>
      <c r="H104" s="80" t="str">
        <f>'E05'!$F101</f>
        <v>NT</v>
      </c>
      <c r="I104" s="80" t="str">
        <f>'E06'!$F101</f>
        <v>NT</v>
      </c>
      <c r="J104" s="80" t="str">
        <f>'E07'!$F101</f>
        <v>NT</v>
      </c>
      <c r="K104" s="80" t="str">
        <f>'E08'!$F101</f>
        <v>NT</v>
      </c>
      <c r="L104" s="80" t="str">
        <f>'E09'!$F101</f>
        <v>NT</v>
      </c>
      <c r="M104" s="80" t="str">
        <f>'E10'!$F101</f>
        <v>NT</v>
      </c>
      <c r="N104" s="80" t="str">
        <f>'E11'!$F101</f>
        <v>NT</v>
      </c>
      <c r="O104" s="80" t="str">
        <f>'E12'!$F101</f>
        <v>NT</v>
      </c>
      <c r="P104" s="80" t="str">
        <f>'E13'!$F101</f>
        <v>NT</v>
      </c>
      <c r="Q104" s="80" t="str">
        <f>'E14'!$F101</f>
        <v>NT</v>
      </c>
      <c r="R104" s="80" t="str">
        <f>'E15'!$F101</f>
        <v>NT</v>
      </c>
      <c r="S104" s="80" t="str">
        <f>'E16'!$F101</f>
        <v>NT</v>
      </c>
      <c r="T104" s="80" t="str">
        <f>'E17'!$F101</f>
        <v>NT</v>
      </c>
      <c r="U104" s="80" t="str">
        <f>'E18'!$F101</f>
        <v>NT</v>
      </c>
      <c r="V104" s="80" t="str">
        <f>'E19'!$F101</f>
        <v>NT</v>
      </c>
      <c r="W104" s="80" t="str">
        <f>'E20'!$F101</f>
        <v>NT</v>
      </c>
      <c r="X104" s="80"/>
      <c r="Y104" s="81" t="str">
        <f t="shared" si="6"/>
        <v>NT</v>
      </c>
      <c r="Z104" s="73"/>
      <c r="AA104" s="75"/>
      <c r="AB104" s="75"/>
      <c r="AC104" s="75"/>
      <c r="AD104" s="75"/>
      <c r="AE104" s="75"/>
      <c r="AF104" s="73"/>
      <c r="AG104" s="73"/>
    </row>
    <row r="105" spans="1:33">
      <c r="A105" s="79" t="str">
        <f>Criteria!A101</f>
        <v>Real-time communication</v>
      </c>
      <c r="B105" s="80" t="str">
        <f>Criteria!B101</f>
        <v>15.3</v>
      </c>
      <c r="C105" s="80" t="str">
        <f>Criteria!C101</f>
        <v>A</v>
      </c>
      <c r="D105" s="80" t="str">
        <f>'E01'!$F102</f>
        <v>NT</v>
      </c>
      <c r="E105" s="80" t="str">
        <f>'E02'!$F102</f>
        <v>NT</v>
      </c>
      <c r="F105" s="80" t="str">
        <f>'E03'!$F102</f>
        <v>NT</v>
      </c>
      <c r="G105" s="80" t="str">
        <f>'E04'!$F102</f>
        <v>NT</v>
      </c>
      <c r="H105" s="80" t="str">
        <f>'E05'!$F102</f>
        <v>NT</v>
      </c>
      <c r="I105" s="80" t="str">
        <f>'E06'!$F102</f>
        <v>NT</v>
      </c>
      <c r="J105" s="80" t="str">
        <f>'E07'!$F102</f>
        <v>NT</v>
      </c>
      <c r="K105" s="80" t="str">
        <f>'E08'!$F102</f>
        <v>NT</v>
      </c>
      <c r="L105" s="80" t="str">
        <f>'E09'!$F102</f>
        <v>NT</v>
      </c>
      <c r="M105" s="80" t="str">
        <f>'E10'!$F102</f>
        <v>NT</v>
      </c>
      <c r="N105" s="80" t="str">
        <f>'E11'!$F102</f>
        <v>NT</v>
      </c>
      <c r="O105" s="80" t="str">
        <f>'E12'!$F102</f>
        <v>NT</v>
      </c>
      <c r="P105" s="80" t="str">
        <f>'E13'!$F102</f>
        <v>NT</v>
      </c>
      <c r="Q105" s="80" t="str">
        <f>'E14'!$F102</f>
        <v>NT</v>
      </c>
      <c r="R105" s="80" t="str">
        <f>'E15'!$F102</f>
        <v>NT</v>
      </c>
      <c r="S105" s="80" t="str">
        <f>'E16'!$F102</f>
        <v>NT</v>
      </c>
      <c r="T105" s="80" t="str">
        <f>'E17'!$F102</f>
        <v>NT</v>
      </c>
      <c r="U105" s="80" t="str">
        <f>'E18'!$F102</f>
        <v>NT</v>
      </c>
      <c r="V105" s="80" t="str">
        <f>'E19'!$F102</f>
        <v>NT</v>
      </c>
      <c r="W105" s="80" t="str">
        <f>'E20'!$F102</f>
        <v>NT</v>
      </c>
      <c r="X105" s="80"/>
      <c r="Y105" s="81" t="str">
        <f t="shared" si="6"/>
        <v>NT</v>
      </c>
      <c r="Z105" s="73"/>
      <c r="AA105" s="75"/>
      <c r="AB105" s="75"/>
      <c r="AC105" s="75"/>
      <c r="AD105" s="75"/>
      <c r="AE105" s="75"/>
      <c r="AF105" s="73"/>
      <c r="AG105" s="73"/>
    </row>
    <row r="106" spans="1:33">
      <c r="A106" s="79" t="str">
        <f>Criteria!A102</f>
        <v>Real-time communication</v>
      </c>
      <c r="B106" s="80" t="str">
        <f>Criteria!B102</f>
        <v>15.4</v>
      </c>
      <c r="C106" s="80" t="str">
        <f>Criteria!C102</f>
        <v>A</v>
      </c>
      <c r="D106" s="80" t="str">
        <f>'E01'!$F103</f>
        <v>NT</v>
      </c>
      <c r="E106" s="80" t="str">
        <f>'E02'!$F103</f>
        <v>NT</v>
      </c>
      <c r="F106" s="80" t="str">
        <f>'E03'!$F103</f>
        <v>NT</v>
      </c>
      <c r="G106" s="80" t="str">
        <f>'E04'!$F103</f>
        <v>NT</v>
      </c>
      <c r="H106" s="80" t="str">
        <f>'E05'!$F103</f>
        <v>NT</v>
      </c>
      <c r="I106" s="80" t="str">
        <f>'E06'!$F103</f>
        <v>NT</v>
      </c>
      <c r="J106" s="80" t="str">
        <f>'E07'!$F103</f>
        <v>NT</v>
      </c>
      <c r="K106" s="80" t="str">
        <f>'E08'!$F103</f>
        <v>NT</v>
      </c>
      <c r="L106" s="80" t="str">
        <f>'E09'!$F103</f>
        <v>NT</v>
      </c>
      <c r="M106" s="80" t="str">
        <f>'E10'!$F103</f>
        <v>NT</v>
      </c>
      <c r="N106" s="80" t="str">
        <f>'E11'!$F103</f>
        <v>NT</v>
      </c>
      <c r="O106" s="80" t="str">
        <f>'E12'!$F103</f>
        <v>NT</v>
      </c>
      <c r="P106" s="80" t="str">
        <f>'E13'!$F103</f>
        <v>NT</v>
      </c>
      <c r="Q106" s="80" t="str">
        <f>'E14'!$F103</f>
        <v>NT</v>
      </c>
      <c r="R106" s="80" t="str">
        <f>'E15'!$F103</f>
        <v>NT</v>
      </c>
      <c r="S106" s="80" t="str">
        <f>'E16'!$F103</f>
        <v>NT</v>
      </c>
      <c r="T106" s="80" t="str">
        <f>'E17'!$F103</f>
        <v>NT</v>
      </c>
      <c r="U106" s="80" t="str">
        <f>'E18'!$F103</f>
        <v>NT</v>
      </c>
      <c r="V106" s="80" t="str">
        <f>'E19'!$F103</f>
        <v>NT</v>
      </c>
      <c r="W106" s="80" t="str">
        <f>'E20'!$F103</f>
        <v>NT</v>
      </c>
      <c r="X106" s="80"/>
      <c r="Y106" s="81" t="str">
        <f t="shared" si="6"/>
        <v>NT</v>
      </c>
      <c r="Z106" s="73"/>
      <c r="AA106" s="75"/>
      <c r="AB106" s="75"/>
      <c r="AC106" s="75"/>
      <c r="AD106" s="75"/>
      <c r="AE106" s="75"/>
      <c r="AF106" s="73"/>
      <c r="AG106" s="73"/>
    </row>
    <row r="107" spans="1:33">
      <c r="A107" s="79" t="str">
        <f>Criteria!A103</f>
        <v>Real-time communication</v>
      </c>
      <c r="B107" s="80" t="str">
        <f>Criteria!B103</f>
        <v>15.5</v>
      </c>
      <c r="C107" s="80" t="str">
        <f>Criteria!C103</f>
        <v>A</v>
      </c>
      <c r="D107" s="80" t="str">
        <f>'E01'!$F104</f>
        <v>NT</v>
      </c>
      <c r="E107" s="80" t="str">
        <f>'E02'!$F104</f>
        <v>NT</v>
      </c>
      <c r="F107" s="80" t="str">
        <f>'E03'!$F104</f>
        <v>NT</v>
      </c>
      <c r="G107" s="80" t="str">
        <f>'E04'!$F104</f>
        <v>NT</v>
      </c>
      <c r="H107" s="80" t="str">
        <f>'E05'!$F104</f>
        <v>NT</v>
      </c>
      <c r="I107" s="80" t="str">
        <f>'E06'!$F104</f>
        <v>NT</v>
      </c>
      <c r="J107" s="80" t="str">
        <f>'E07'!$F104</f>
        <v>NT</v>
      </c>
      <c r="K107" s="80" t="str">
        <f>'E08'!$F104</f>
        <v>NT</v>
      </c>
      <c r="L107" s="80" t="str">
        <f>'E09'!$F104</f>
        <v>NT</v>
      </c>
      <c r="M107" s="80" t="str">
        <f>'E10'!$F104</f>
        <v>NT</v>
      </c>
      <c r="N107" s="80" t="str">
        <f>'E11'!$F104</f>
        <v>NT</v>
      </c>
      <c r="O107" s="80" t="str">
        <f>'E12'!$F104</f>
        <v>NT</v>
      </c>
      <c r="P107" s="80" t="str">
        <f>'E13'!$F104</f>
        <v>NT</v>
      </c>
      <c r="Q107" s="80" t="str">
        <f>'E14'!$F104</f>
        <v>NT</v>
      </c>
      <c r="R107" s="80" t="str">
        <f>'E15'!$F104</f>
        <v>NT</v>
      </c>
      <c r="S107" s="80" t="str">
        <f>'E16'!$F104</f>
        <v>NT</v>
      </c>
      <c r="T107" s="80" t="str">
        <f>'E17'!$F104</f>
        <v>NT</v>
      </c>
      <c r="U107" s="80" t="str">
        <f>'E18'!$F104</f>
        <v>NT</v>
      </c>
      <c r="V107" s="80" t="str">
        <f>'E19'!$F104</f>
        <v>NT</v>
      </c>
      <c r="W107" s="80" t="str">
        <f>'E20'!$F104</f>
        <v>NT</v>
      </c>
      <c r="X107" s="80"/>
      <c r="Y107" s="81" t="str">
        <f t="shared" si="6"/>
        <v>NT</v>
      </c>
      <c r="Z107" s="73"/>
      <c r="AA107" s="75"/>
      <c r="AB107" s="75"/>
      <c r="AC107" s="75"/>
      <c r="AD107" s="75"/>
      <c r="AE107" s="75"/>
      <c r="AF107" s="73"/>
      <c r="AG107" s="73"/>
    </row>
    <row r="108" spans="1:33">
      <c r="A108" s="79" t="str">
        <f>Criteria!A104</f>
        <v>Real-time communication</v>
      </c>
      <c r="B108" s="80" t="str">
        <f>Criteria!B104</f>
        <v>15.6</v>
      </c>
      <c r="C108" s="80" t="str">
        <f>Criteria!C104</f>
        <v>A</v>
      </c>
      <c r="D108" s="80" t="str">
        <f>'E01'!$F105</f>
        <v>NT</v>
      </c>
      <c r="E108" s="80" t="str">
        <f>'E02'!$F105</f>
        <v>NT</v>
      </c>
      <c r="F108" s="80" t="str">
        <f>'E03'!$F105</f>
        <v>NT</v>
      </c>
      <c r="G108" s="80" t="str">
        <f>'E04'!$F105</f>
        <v>NT</v>
      </c>
      <c r="H108" s="80" t="str">
        <f>'E05'!$F105</f>
        <v>NT</v>
      </c>
      <c r="I108" s="80" t="str">
        <f>'E06'!$F105</f>
        <v>NT</v>
      </c>
      <c r="J108" s="80" t="str">
        <f>'E07'!$F105</f>
        <v>NT</v>
      </c>
      <c r="K108" s="80" t="str">
        <f>'E08'!$F105</f>
        <v>NT</v>
      </c>
      <c r="L108" s="80" t="str">
        <f>'E09'!$F105</f>
        <v>NT</v>
      </c>
      <c r="M108" s="80" t="str">
        <f>'E10'!$F105</f>
        <v>NT</v>
      </c>
      <c r="N108" s="80" t="str">
        <f>'E11'!$F105</f>
        <v>NT</v>
      </c>
      <c r="O108" s="80" t="str">
        <f>'E12'!$F105</f>
        <v>NT</v>
      </c>
      <c r="P108" s="80" t="str">
        <f>'E13'!$F105</f>
        <v>NT</v>
      </c>
      <c r="Q108" s="80" t="str">
        <f>'E14'!$F105</f>
        <v>NT</v>
      </c>
      <c r="R108" s="80" t="str">
        <f>'E15'!$F105</f>
        <v>NT</v>
      </c>
      <c r="S108" s="80" t="str">
        <f>'E16'!$F105</f>
        <v>NT</v>
      </c>
      <c r="T108" s="80" t="str">
        <f>'E17'!$F105</f>
        <v>NT</v>
      </c>
      <c r="U108" s="80" t="str">
        <f>'E18'!$F105</f>
        <v>NT</v>
      </c>
      <c r="V108" s="80" t="str">
        <f>'E19'!$F105</f>
        <v>NT</v>
      </c>
      <c r="W108" s="80" t="str">
        <f>'E20'!$F105</f>
        <v>NT</v>
      </c>
      <c r="X108" s="80"/>
      <c r="Y108" s="81" t="str">
        <f t="shared" si="6"/>
        <v>NT</v>
      </c>
      <c r="Z108" s="73"/>
      <c r="AA108" s="75"/>
      <c r="AB108" s="75"/>
      <c r="AC108" s="75"/>
      <c r="AD108" s="75"/>
      <c r="AE108" s="75"/>
      <c r="AF108" s="73"/>
      <c r="AG108" s="73"/>
    </row>
    <row r="109" spans="1:33">
      <c r="A109" s="79" t="str">
        <f>Criteria!A105</f>
        <v>Real-time communication</v>
      </c>
      <c r="B109" s="80" t="str">
        <f>Criteria!B105</f>
        <v>15.7</v>
      </c>
      <c r="C109" s="80" t="str">
        <f>Criteria!C105</f>
        <v>AA</v>
      </c>
      <c r="D109" s="80" t="str">
        <f>'E01'!$F106</f>
        <v>NT</v>
      </c>
      <c r="E109" s="80" t="str">
        <f>'E02'!$F106</f>
        <v>NT</v>
      </c>
      <c r="F109" s="80" t="str">
        <f>'E03'!$F106</f>
        <v>NT</v>
      </c>
      <c r="G109" s="80" t="str">
        <f>'E04'!$F106</f>
        <v>NT</v>
      </c>
      <c r="H109" s="80" t="str">
        <f>'E05'!$F106</f>
        <v>NT</v>
      </c>
      <c r="I109" s="80" t="str">
        <f>'E06'!$F106</f>
        <v>NT</v>
      </c>
      <c r="J109" s="80" t="str">
        <f>'E07'!$F106</f>
        <v>NT</v>
      </c>
      <c r="K109" s="80" t="str">
        <f>'E08'!$F106</f>
        <v>NT</v>
      </c>
      <c r="L109" s="80" t="str">
        <f>'E09'!$F106</f>
        <v>NT</v>
      </c>
      <c r="M109" s="80" t="str">
        <f>'E10'!$F106</f>
        <v>NT</v>
      </c>
      <c r="N109" s="80" t="str">
        <f>'E11'!$F106</f>
        <v>NT</v>
      </c>
      <c r="O109" s="80" t="str">
        <f>'E12'!$F106</f>
        <v>NT</v>
      </c>
      <c r="P109" s="80" t="str">
        <f>'E13'!$F106</f>
        <v>NT</v>
      </c>
      <c r="Q109" s="80" t="str">
        <f>'E14'!$F106</f>
        <v>NT</v>
      </c>
      <c r="R109" s="80" t="str">
        <f>'E15'!$F106</f>
        <v>NT</v>
      </c>
      <c r="S109" s="80" t="str">
        <f>'E16'!$F106</f>
        <v>NT</v>
      </c>
      <c r="T109" s="80" t="str">
        <f>'E17'!$F106</f>
        <v>NT</v>
      </c>
      <c r="U109" s="80" t="str">
        <f>'E18'!$F106</f>
        <v>NT</v>
      </c>
      <c r="V109" s="80" t="str">
        <f>'E19'!$F106</f>
        <v>NT</v>
      </c>
      <c r="W109" s="80" t="str">
        <f>'E20'!$F106</f>
        <v>NT</v>
      </c>
      <c r="X109" s="80"/>
      <c r="Y109" s="81" t="str">
        <f t="shared" si="6"/>
        <v>NT</v>
      </c>
      <c r="Z109" s="73"/>
      <c r="AA109" s="75"/>
      <c r="AB109" s="75"/>
      <c r="AC109" s="75"/>
      <c r="AD109" s="75"/>
      <c r="AE109" s="75"/>
      <c r="AF109" s="73"/>
      <c r="AG109" s="73"/>
    </row>
    <row r="110" spans="1:33">
      <c r="A110" s="79" t="str">
        <f>Criteria!A106</f>
        <v>Real-time communication</v>
      </c>
      <c r="B110" s="80" t="str">
        <f>Criteria!B106</f>
        <v>15.8</v>
      </c>
      <c r="C110" s="80" t="str">
        <f>Criteria!C106</f>
        <v>A</v>
      </c>
      <c r="D110" s="80" t="str">
        <f>'E01'!$F107</f>
        <v>NT</v>
      </c>
      <c r="E110" s="80" t="str">
        <f>'E02'!$F107</f>
        <v>NT</v>
      </c>
      <c r="F110" s="80" t="str">
        <f>'E03'!$F107</f>
        <v>NT</v>
      </c>
      <c r="G110" s="80" t="str">
        <f>'E04'!$F107</f>
        <v>NT</v>
      </c>
      <c r="H110" s="80" t="str">
        <f>'E05'!$F107</f>
        <v>NT</v>
      </c>
      <c r="I110" s="80" t="str">
        <f>'E06'!$F107</f>
        <v>NT</v>
      </c>
      <c r="J110" s="80" t="str">
        <f>'E07'!$F107</f>
        <v>NT</v>
      </c>
      <c r="K110" s="80" t="str">
        <f>'E08'!$F107</f>
        <v>NT</v>
      </c>
      <c r="L110" s="80" t="str">
        <f>'E09'!$F107</f>
        <v>NT</v>
      </c>
      <c r="M110" s="80" t="str">
        <f>'E10'!$F107</f>
        <v>NT</v>
      </c>
      <c r="N110" s="80" t="str">
        <f>'E11'!$F107</f>
        <v>NT</v>
      </c>
      <c r="O110" s="80" t="str">
        <f>'E12'!$F107</f>
        <v>NT</v>
      </c>
      <c r="P110" s="80" t="str">
        <f>'E13'!$F107</f>
        <v>NT</v>
      </c>
      <c r="Q110" s="80" t="str">
        <f>'E14'!$F107</f>
        <v>NT</v>
      </c>
      <c r="R110" s="80" t="str">
        <f>'E15'!$F107</f>
        <v>NT</v>
      </c>
      <c r="S110" s="80" t="str">
        <f>'E16'!$F107</f>
        <v>NT</v>
      </c>
      <c r="T110" s="80" t="str">
        <f>'E17'!$F107</f>
        <v>NT</v>
      </c>
      <c r="U110" s="80" t="str">
        <f>'E18'!$F107</f>
        <v>NT</v>
      </c>
      <c r="V110" s="80" t="str">
        <f>'E19'!$F107</f>
        <v>NT</v>
      </c>
      <c r="W110" s="80" t="str">
        <f>'E20'!$F107</f>
        <v>NT</v>
      </c>
      <c r="X110" s="80"/>
      <c r="Y110" s="81" t="str">
        <f t="shared" si="6"/>
        <v>NT</v>
      </c>
      <c r="Z110" s="73"/>
      <c r="AA110" s="75"/>
      <c r="AE110" s="75"/>
      <c r="AF110" s="73"/>
      <c r="AG110" s="73"/>
    </row>
    <row r="111" spans="1:33">
      <c r="A111" s="79" t="str">
        <f>Criteria!A107</f>
        <v>Real-time communication</v>
      </c>
      <c r="B111" s="80" t="str">
        <f>Criteria!B107</f>
        <v>15.9</v>
      </c>
      <c r="C111" s="80" t="str">
        <f>Criteria!C107</f>
        <v>A</v>
      </c>
      <c r="D111" s="80" t="str">
        <f>'E01'!$F108</f>
        <v>NT</v>
      </c>
      <c r="E111" s="80" t="str">
        <f>'E02'!$F108</f>
        <v>NT</v>
      </c>
      <c r="F111" s="80" t="str">
        <f>'E03'!$F108</f>
        <v>NT</v>
      </c>
      <c r="G111" s="80" t="str">
        <f>'E04'!$F108</f>
        <v>NT</v>
      </c>
      <c r="H111" s="80" t="str">
        <f>'E05'!$F108</f>
        <v>NT</v>
      </c>
      <c r="I111" s="80" t="str">
        <f>'E06'!$F108</f>
        <v>NT</v>
      </c>
      <c r="J111" s="80" t="str">
        <f>'E07'!$F108</f>
        <v>NT</v>
      </c>
      <c r="K111" s="80" t="str">
        <f>'E08'!$F108</f>
        <v>NT</v>
      </c>
      <c r="L111" s="80" t="str">
        <f>'E09'!$F108</f>
        <v>NT</v>
      </c>
      <c r="M111" s="80" t="str">
        <f>'E10'!$F108</f>
        <v>NT</v>
      </c>
      <c r="N111" s="80" t="str">
        <f>'E11'!$F108</f>
        <v>NT</v>
      </c>
      <c r="O111" s="80" t="str">
        <f>'E12'!$F108</f>
        <v>NT</v>
      </c>
      <c r="P111" s="80" t="str">
        <f>'E13'!$F108</f>
        <v>NT</v>
      </c>
      <c r="Q111" s="80" t="str">
        <f>'E14'!$F108</f>
        <v>NT</v>
      </c>
      <c r="R111" s="80" t="str">
        <f>'E15'!$F108</f>
        <v>NT</v>
      </c>
      <c r="S111" s="80" t="str">
        <f>'E16'!$F108</f>
        <v>NT</v>
      </c>
      <c r="T111" s="80" t="str">
        <f>'E17'!$F108</f>
        <v>NT</v>
      </c>
      <c r="U111" s="80" t="str">
        <f>'E18'!$F108</f>
        <v>NT</v>
      </c>
      <c r="V111" s="80" t="str">
        <f>'E19'!$F108</f>
        <v>NT</v>
      </c>
      <c r="W111" s="80" t="str">
        <f>'E20'!$F108</f>
        <v>NT</v>
      </c>
      <c r="X111" s="80"/>
      <c r="Y111" s="81" t="str">
        <f t="shared" si="6"/>
        <v>NT</v>
      </c>
      <c r="Z111" s="73"/>
      <c r="AA111" s="75"/>
      <c r="AE111" s="75"/>
      <c r="AF111" s="73"/>
      <c r="AG111" s="73"/>
    </row>
    <row r="112" spans="1:33">
      <c r="A112" s="79" t="str">
        <f>Criteria!A108</f>
        <v>Real-time communication</v>
      </c>
      <c r="B112" s="80" t="str">
        <f>Criteria!B108</f>
        <v>15.10</v>
      </c>
      <c r="C112" s="80" t="str">
        <f>Criteria!C108</f>
        <v>A</v>
      </c>
      <c r="D112" s="80" t="str">
        <f>'E01'!$F109</f>
        <v>NT</v>
      </c>
      <c r="E112" s="80" t="str">
        <f>'E02'!$F109</f>
        <v>NT</v>
      </c>
      <c r="F112" s="80" t="str">
        <f>'E03'!$F109</f>
        <v>NT</v>
      </c>
      <c r="G112" s="80" t="str">
        <f>'E04'!$F109</f>
        <v>NT</v>
      </c>
      <c r="H112" s="80" t="str">
        <f>'E05'!$F109</f>
        <v>NT</v>
      </c>
      <c r="I112" s="80" t="str">
        <f>'E06'!$F109</f>
        <v>NT</v>
      </c>
      <c r="J112" s="80" t="str">
        <f>'E07'!$F109</f>
        <v>NT</v>
      </c>
      <c r="K112" s="80" t="str">
        <f>'E08'!$F109</f>
        <v>NT</v>
      </c>
      <c r="L112" s="80" t="str">
        <f>'E09'!$F109</f>
        <v>NT</v>
      </c>
      <c r="M112" s="80" t="str">
        <f>'E10'!$F109</f>
        <v>NT</v>
      </c>
      <c r="N112" s="80" t="str">
        <f>'E11'!$F109</f>
        <v>NT</v>
      </c>
      <c r="O112" s="80" t="str">
        <f>'E12'!$F109</f>
        <v>NT</v>
      </c>
      <c r="P112" s="80" t="str">
        <f>'E13'!$F109</f>
        <v>NT</v>
      </c>
      <c r="Q112" s="80" t="str">
        <f>'E14'!$F109</f>
        <v>NT</v>
      </c>
      <c r="R112" s="80" t="str">
        <f>'E15'!$F109</f>
        <v>NT</v>
      </c>
      <c r="S112" s="80" t="str">
        <f>'E16'!$F109</f>
        <v>NT</v>
      </c>
      <c r="T112" s="80" t="str">
        <f>'E17'!$F109</f>
        <v>NT</v>
      </c>
      <c r="U112" s="80" t="str">
        <f>'E18'!$F109</f>
        <v>NT</v>
      </c>
      <c r="V112" s="80" t="str">
        <f>'E19'!$F109</f>
        <v>NT</v>
      </c>
      <c r="W112" s="80" t="str">
        <f>'E20'!$F109</f>
        <v>NT</v>
      </c>
      <c r="X112" s="80"/>
      <c r="Y112" s="81" t="str">
        <f t="shared" si="6"/>
        <v>NT</v>
      </c>
      <c r="Z112" s="73"/>
      <c r="AA112" s="75"/>
      <c r="AG112" s="73"/>
    </row>
    <row r="113" spans="1:25" ht="15.75" thickBot="1">
      <c r="A113" s="87" t="str">
        <f>Criteria!A109</f>
        <v>Real-time communication</v>
      </c>
      <c r="B113" s="88" t="str">
        <f>Criteria!B109</f>
        <v>15.11</v>
      </c>
      <c r="C113" s="88" t="str">
        <f>Criteria!C109</f>
        <v>AA</v>
      </c>
      <c r="D113" s="88" t="str">
        <f>'E01'!$F110</f>
        <v>NT</v>
      </c>
      <c r="E113" s="88" t="str">
        <f>'E02'!$F110</f>
        <v>NT</v>
      </c>
      <c r="F113" s="88" t="str">
        <f>'E03'!$F110</f>
        <v>NT</v>
      </c>
      <c r="G113" s="88" t="str">
        <f>'E04'!$F110</f>
        <v>NT</v>
      </c>
      <c r="H113" s="88" t="str">
        <f>'E05'!$F110</f>
        <v>NT</v>
      </c>
      <c r="I113" s="88" t="str">
        <f>'E06'!$F110</f>
        <v>NT</v>
      </c>
      <c r="J113" s="88" t="str">
        <f>'E07'!$F110</f>
        <v>NT</v>
      </c>
      <c r="K113" s="88" t="str">
        <f>'E08'!$F110</f>
        <v>NT</v>
      </c>
      <c r="L113" s="88" t="str">
        <f>'E09'!$F110</f>
        <v>NT</v>
      </c>
      <c r="M113" s="88" t="str">
        <f>'E10'!$F110</f>
        <v>NT</v>
      </c>
      <c r="N113" s="88" t="str">
        <f>'E11'!$F110</f>
        <v>NT</v>
      </c>
      <c r="O113" s="88" t="str">
        <f>'E12'!$F110</f>
        <v>NT</v>
      </c>
      <c r="P113" s="88" t="str">
        <f>'E13'!$F110</f>
        <v>NT</v>
      </c>
      <c r="Q113" s="88" t="str">
        <f>'E14'!$F110</f>
        <v>NT</v>
      </c>
      <c r="R113" s="88" t="str">
        <f>'E15'!$F110</f>
        <v>NT</v>
      </c>
      <c r="S113" s="88" t="str">
        <f>'E16'!$F110</f>
        <v>NT</v>
      </c>
      <c r="T113" s="88" t="str">
        <f>'E17'!$F110</f>
        <v>NT</v>
      </c>
      <c r="U113" s="88" t="str">
        <f>'E18'!$F110</f>
        <v>NT</v>
      </c>
      <c r="V113" s="88" t="str">
        <f>'E19'!$F110</f>
        <v>NT</v>
      </c>
      <c r="W113" s="88" t="str">
        <f>'E20'!$F110</f>
        <v>NT</v>
      </c>
      <c r="X113" s="88"/>
      <c r="Y113" s="89" t="str">
        <f t="shared" si="6"/>
        <v>NT</v>
      </c>
    </row>
    <row r="114" spans="1:25">
      <c r="A114" s="73"/>
      <c r="B114" s="73"/>
      <c r="C114" s="73"/>
      <c r="D114" s="73"/>
      <c r="E114" s="73"/>
      <c r="F114" s="73"/>
      <c r="G114" s="73"/>
      <c r="H114" s="73"/>
      <c r="I114" s="73"/>
      <c r="J114" s="73"/>
      <c r="K114" s="73"/>
      <c r="L114" s="73"/>
      <c r="M114" s="73"/>
      <c r="N114" s="73"/>
      <c r="O114" s="73"/>
      <c r="P114" s="73"/>
      <c r="Q114" s="73"/>
      <c r="R114" s="73"/>
      <c r="S114" s="73"/>
      <c r="T114" s="73"/>
      <c r="U114" s="73"/>
      <c r="V114" s="73"/>
      <c r="W114" s="73"/>
      <c r="X114" s="73"/>
      <c r="Y114" s="73"/>
    </row>
  </sheetData>
  <mergeCells count="5">
    <mergeCell ref="AB9:AF9"/>
    <mergeCell ref="AB19:AD19"/>
    <mergeCell ref="AB25:AD25"/>
    <mergeCell ref="AB30:AD30"/>
    <mergeCell ref="AH19:AK19"/>
  </mergeCells>
  <pageMargins left="0.39374999999999999" right="0.39374999999999999" top="0.63124999999999998" bottom="0.39374999999999999" header="0.39374999999999999" footer="0.51180555555555496"/>
  <pageSetup paperSize="9" scale="74" orientation="portrait" horizontalDpi="300" verticalDpi="300" r:id="rId1"/>
  <headerFooter>
    <oddHeader>&amp;LRGAA 3.0 - Relevé pour le site : wwww.site.fr&amp;R&amp;P/&amp;N - &amp;A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10"/>
  <sheetViews>
    <sheetView zoomScale="115" zoomScaleNormal="115" workbookViewId="0">
      <selection activeCell="A3" sqref="A3:J3"/>
    </sheetView>
  </sheetViews>
  <sheetFormatPr defaultColWidth="8.5703125" defaultRowHeight="14.25"/>
  <cols>
    <col min="1" max="1" width="14.5703125" style="97" customWidth="1"/>
    <col min="2" max="2" width="5.42578125" style="110" hidden="1" customWidth="1"/>
    <col min="3" max="3" width="5.42578125" style="110" customWidth="1"/>
    <col min="4" max="4" width="4.42578125" style="110" customWidth="1"/>
    <col min="5" max="5" width="38.42578125" style="99" customWidth="1"/>
    <col min="6" max="7" width="5.42578125" style="99" customWidth="1"/>
    <col min="8" max="8" width="70.5703125" style="99" customWidth="1"/>
    <col min="9" max="9" width="36.42578125" style="99" customWidth="1"/>
    <col min="10" max="10" width="30.5703125" style="99" customWidth="1"/>
    <col min="11" max="11" width="8.5703125" style="99"/>
    <col min="12" max="16384" width="8.5703125" style="97"/>
  </cols>
  <sheetData>
    <row r="1" spans="1:11">
      <c r="A1" s="156" t="s">
        <v>289</v>
      </c>
      <c r="B1" s="156"/>
      <c r="C1" s="156"/>
      <c r="D1" s="156"/>
      <c r="E1" s="157" t="str">
        <f ca="1">IF(LOOKUP(J1,Sample!A10:A68,Sample!B10:B68)&lt;&gt;0,LOOKUP(J1,Sample!A10:A68,Sample!B10:B68),"-")</f>
        <v>E01</v>
      </c>
      <c r="F1" s="157"/>
      <c r="G1" s="157"/>
      <c r="H1" s="157"/>
      <c r="I1" s="157"/>
      <c r="J1" s="96" t="str">
        <f ca="1">IFERROR(RIGHT(CELL("nomfichier",$A$2),LEN(CELL("nomfichier",$A$2))-SEARCH("]",CELL("nomfichier",$A$2))), RIGHT(CELL("filename",$A$2),LEN(CELL("filename",$A$2))-SEARCH("]",CELL("filename",$A$2))))</f>
        <v>E01</v>
      </c>
      <c r="K1" s="97"/>
    </row>
    <row r="2" spans="1:11">
      <c r="A2" s="158" t="s">
        <v>290</v>
      </c>
      <c r="B2" s="158"/>
      <c r="C2" s="158"/>
      <c r="D2" s="158"/>
      <c r="E2" s="159" t="str">
        <f ca="1">IF(LOOKUP(J1,Sample!A10:A68,Sample!C10:C68)&lt;&gt;0,LOOKUP(J1,Sample!A10:A68,Sample!C10:C68),"-")</f>
        <v>Ex : Home (logged in) &gt; Settings &gt; User Profile</v>
      </c>
      <c r="F2" s="159"/>
      <c r="G2" s="159"/>
      <c r="H2" s="159"/>
      <c r="I2" s="159"/>
      <c r="J2" s="98"/>
    </row>
    <row r="3" spans="1:11" s="102" customFormat="1" ht="33.75">
      <c r="A3" s="100" t="s">
        <v>148</v>
      </c>
      <c r="B3" s="100" t="s">
        <v>291</v>
      </c>
      <c r="C3" s="100" t="s">
        <v>149</v>
      </c>
      <c r="D3" s="100" t="s">
        <v>150</v>
      </c>
      <c r="E3" s="101" t="s">
        <v>151</v>
      </c>
      <c r="F3" s="100" t="s">
        <v>292</v>
      </c>
      <c r="G3" s="100" t="s">
        <v>293</v>
      </c>
      <c r="H3" s="101" t="s">
        <v>294</v>
      </c>
      <c r="I3" s="101" t="s">
        <v>295</v>
      </c>
      <c r="J3" s="101" t="s">
        <v>296</v>
      </c>
    </row>
    <row r="4" spans="1:11" s="99" customFormat="1" ht="22.5">
      <c r="A4" s="101" t="str">
        <f>Criteria!$A3</f>
        <v>Graphic elements</v>
      </c>
      <c r="B4" s="103">
        <v>1</v>
      </c>
      <c r="C4" s="103" t="str">
        <f>Criteria!B3</f>
        <v>1.1</v>
      </c>
      <c r="D4" s="103" t="str">
        <f>Criteria!C3</f>
        <v>A</v>
      </c>
      <c r="E4" s="104" t="str">
        <f>Criteria!D3</f>
        <v>Is every decorative graphic element ignored by assistive technologies?</v>
      </c>
      <c r="F4" s="105" t="s">
        <v>2</v>
      </c>
      <c r="G4" s="106"/>
      <c r="H4" s="104"/>
      <c r="I4" s="107"/>
      <c r="J4" s="111"/>
    </row>
    <row r="5" spans="1:11" s="99" customFormat="1" ht="33.75">
      <c r="A5" s="101" t="str">
        <f>Criteria!$A4</f>
        <v>Graphic elements</v>
      </c>
      <c r="B5" s="103">
        <v>2</v>
      </c>
      <c r="C5" s="103" t="str">
        <f>Criteria!B4</f>
        <v>1.2</v>
      </c>
      <c r="D5" s="103" t="str">
        <f>Criteria!C4</f>
        <v>A</v>
      </c>
      <c r="E5" s="104" t="str">
        <f>Criteria!D4</f>
        <v>Does each graphic element conveying information have an alternative accessible to assistive technologies?</v>
      </c>
      <c r="F5" s="105" t="s">
        <v>2</v>
      </c>
      <c r="G5" s="106"/>
      <c r="H5" s="104"/>
      <c r="I5" s="107"/>
      <c r="J5" s="108"/>
    </row>
    <row r="6" spans="1:11" s="99" customFormat="1" ht="33.75">
      <c r="A6" s="101" t="str">
        <f>Criteria!$A5</f>
        <v>Graphic elements</v>
      </c>
      <c r="B6" s="103">
        <v>3</v>
      </c>
      <c r="C6" s="103" t="str">
        <f>Criteria!B5</f>
        <v>1.3</v>
      </c>
      <c r="D6" s="103" t="str">
        <f>Criteria!C5</f>
        <v>A</v>
      </c>
      <c r="E6" s="104" t="str">
        <f>Criteria!D5</f>
        <v>For each graphic element conveying information, is the alternative accessible to assistive technologies relevant (excluding special cases)?</v>
      </c>
      <c r="F6" s="105" t="s">
        <v>2</v>
      </c>
      <c r="G6" s="106"/>
      <c r="H6" s="104"/>
      <c r="I6" s="107"/>
      <c r="J6" s="108"/>
    </row>
    <row r="7" spans="1:11" ht="45">
      <c r="A7" s="101" t="str">
        <f>Criteria!$A6</f>
        <v>Graphic elements</v>
      </c>
      <c r="B7" s="103">
        <v>4</v>
      </c>
      <c r="C7" s="103" t="str">
        <f>Criteria!B6</f>
        <v>1.4</v>
      </c>
      <c r="D7" s="103" t="str">
        <f>Criteria!C6</f>
        <v>A</v>
      </c>
      <c r="E7" s="104" t="str">
        <f>Criteria!D6</f>
        <v>For each graphic element used as a CAPTCHA or as a test graphic element, does the alternative rendered by assistive technologies make it possible to identify the nature and function of the graphic element?</v>
      </c>
      <c r="F7" s="105" t="s">
        <v>2</v>
      </c>
      <c r="G7" s="106"/>
      <c r="H7" s="104"/>
      <c r="I7" s="107"/>
      <c r="J7" s="108"/>
    </row>
    <row r="8" spans="1:11" ht="22.5">
      <c r="A8" s="101" t="str">
        <f>Criteria!$A7</f>
        <v>Graphic elements</v>
      </c>
      <c r="B8" s="103">
        <v>5</v>
      </c>
      <c r="C8" s="103" t="str">
        <f>Criteria!B7</f>
        <v>1.5</v>
      </c>
      <c r="D8" s="103" t="str">
        <f>Criteria!C7</f>
        <v>A</v>
      </c>
      <c r="E8" s="104" t="str">
        <f>Criteria!D7</f>
        <v>Does each graphic element used as a CAPTCHA have an alternative?</v>
      </c>
      <c r="F8" s="105" t="s">
        <v>2</v>
      </c>
      <c r="G8" s="106"/>
      <c r="H8" s="104"/>
      <c r="I8" s="107"/>
      <c r="J8" s="108"/>
    </row>
    <row r="9" spans="1:11" ht="22.5">
      <c r="A9" s="101" t="str">
        <f>Criteria!$A8</f>
        <v>Graphic elements</v>
      </c>
      <c r="B9" s="103">
        <v>6</v>
      </c>
      <c r="C9" s="103" t="str">
        <f>Criteria!B8</f>
        <v>1.6</v>
      </c>
      <c r="D9" s="103" t="str">
        <f>Criteria!C8</f>
        <v>A</v>
      </c>
      <c r="E9" s="104" t="str">
        <f>Criteria!D8</f>
        <v>Does each graphic element conveying information have, where necessary, a detailed description?</v>
      </c>
      <c r="F9" s="105" t="s">
        <v>2</v>
      </c>
      <c r="G9" s="106"/>
      <c r="H9" s="104"/>
      <c r="I9" s="107"/>
      <c r="J9" s="108"/>
    </row>
    <row r="10" spans="1:11" ht="22.5">
      <c r="A10" s="101" t="str">
        <f>Criteria!$A9</f>
        <v>Graphic elements</v>
      </c>
      <c r="B10" s="103">
        <v>7</v>
      </c>
      <c r="C10" s="103" t="str">
        <f>Criteria!B9</f>
        <v>1.7</v>
      </c>
      <c r="D10" s="103" t="str">
        <f>Criteria!C9</f>
        <v>A</v>
      </c>
      <c r="E10" s="104" t="str">
        <f>Criteria!D9</f>
        <v>For each graphic element conveying information with a detailed description, is this description relevant?</v>
      </c>
      <c r="F10" s="105" t="s">
        <v>2</v>
      </c>
      <c r="G10" s="106"/>
      <c r="H10" s="104"/>
      <c r="I10" s="107"/>
      <c r="J10" s="108"/>
    </row>
    <row r="11" spans="1:11" ht="45">
      <c r="A11" s="101" t="str">
        <f>Criteria!$A10</f>
        <v>Graphic elements</v>
      </c>
      <c r="B11" s="103">
        <v>8</v>
      </c>
      <c r="C11" s="103" t="str">
        <f>Criteria!B10</f>
        <v>1.8</v>
      </c>
      <c r="D11" s="103" t="str">
        <f>Criteria!C10</f>
        <v>AA</v>
      </c>
      <c r="E11" s="104" t="str">
        <f>Criteria!D10</f>
        <v>Each text graphic element conveying information, in the absence of a replacement mechanism, must, if possible, be replaced by styled text. Is this rule respected (excluding special cases)?</v>
      </c>
      <c r="F11" s="105" t="s">
        <v>2</v>
      </c>
      <c r="G11" s="106"/>
      <c r="H11" s="104"/>
      <c r="I11" s="107"/>
      <c r="J11" s="108"/>
    </row>
    <row r="12" spans="1:11" ht="22.5">
      <c r="A12" s="101" t="str">
        <f>Criteria!$A11</f>
        <v>Graphic elements</v>
      </c>
      <c r="B12" s="103">
        <v>9</v>
      </c>
      <c r="C12" s="103" t="str">
        <f>Criteria!B11</f>
        <v>1.9</v>
      </c>
      <c r="D12" s="103" t="str">
        <f>Criteria!C11</f>
        <v>AA</v>
      </c>
      <c r="E12" s="104" t="str">
        <f>Criteria!D11</f>
        <v>Is each graphic element with legend correctly rendered by assistive technologies?</v>
      </c>
      <c r="F12" s="105" t="s">
        <v>2</v>
      </c>
      <c r="G12" s="106"/>
      <c r="H12" s="104"/>
      <c r="I12" s="107"/>
      <c r="J12" s="108"/>
    </row>
    <row r="13" spans="1:11" ht="22.5">
      <c r="A13" s="101" t="str">
        <f>Criteria!$A12</f>
        <v>Colours</v>
      </c>
      <c r="B13" s="103">
        <v>10</v>
      </c>
      <c r="C13" s="103" t="str">
        <f>Criteria!B12</f>
        <v>2.1</v>
      </c>
      <c r="D13" s="103" t="str">
        <f>Criteria!C12</f>
        <v>A</v>
      </c>
      <c r="E13" s="104" t="str">
        <f>Criteria!D12</f>
        <v>On each screen, information must not be provided by colour alone. Is this rule respected?</v>
      </c>
      <c r="F13" s="105" t="s">
        <v>2</v>
      </c>
      <c r="G13" s="106"/>
      <c r="H13" s="104"/>
      <c r="I13" s="107"/>
      <c r="J13" s="108"/>
    </row>
    <row r="14" spans="1:11" ht="33.75">
      <c r="A14" s="101" t="str">
        <f>Criteria!$A13</f>
        <v>Colours</v>
      </c>
      <c r="B14" s="103">
        <v>11</v>
      </c>
      <c r="C14" s="103" t="str">
        <f>Criteria!B13</f>
        <v>2.2</v>
      </c>
      <c r="D14" s="103" t="str">
        <f>Criteria!C13</f>
        <v>AA</v>
      </c>
      <c r="E14" s="104" t="str">
        <f>Criteria!D13</f>
        <v>On each screen, is the contrast between the colour of the text and the colour of its background sufficiently high (excluding special cases)?</v>
      </c>
      <c r="F14" s="105" t="s">
        <v>2</v>
      </c>
      <c r="G14" s="106"/>
      <c r="H14" s="104"/>
      <c r="I14" s="107"/>
      <c r="J14" s="108"/>
    </row>
    <row r="15" spans="1:11" ht="45">
      <c r="A15" s="101" t="str">
        <f>Criteria!$A14</f>
        <v>Colours</v>
      </c>
      <c r="B15" s="103">
        <v>12</v>
      </c>
      <c r="C15" s="103" t="str">
        <f>Criteria!B14</f>
        <v>2.3</v>
      </c>
      <c r="D15" s="103" t="str">
        <f>Criteria!C14</f>
        <v>AA</v>
      </c>
      <c r="E15" s="104" t="str">
        <f>Criteria!D14</f>
        <v>On each screen, are the colours used in the user interface components and the graphic elements conveying information sufficiently contrasted (excluding special cases)?</v>
      </c>
      <c r="F15" s="105" t="s">
        <v>2</v>
      </c>
      <c r="G15" s="106"/>
      <c r="H15" s="104"/>
      <c r="I15" s="107"/>
      <c r="J15" s="108"/>
    </row>
    <row r="16" spans="1:11" ht="33.75">
      <c r="A16" s="101" t="str">
        <f>Criteria!$A15</f>
        <v>Colours</v>
      </c>
      <c r="B16" s="103">
        <v>13</v>
      </c>
      <c r="C16" s="103" t="str">
        <f>Criteria!B15</f>
        <v>2.4</v>
      </c>
      <c r="D16" s="103" t="str">
        <f>Criteria!C15</f>
        <v>AA</v>
      </c>
      <c r="E16" s="104" t="str">
        <f>Criteria!D15</f>
        <v>Is the contrast ratio of each replacement mechanism for displaying a correct contrast ratio sufficiently high?</v>
      </c>
      <c r="F16" s="105" t="s">
        <v>2</v>
      </c>
      <c r="G16" s="106"/>
      <c r="H16" s="104"/>
      <c r="I16" s="107"/>
      <c r="J16" s="108"/>
    </row>
    <row r="17" spans="1:10" ht="33.75">
      <c r="A17" s="101" t="str">
        <f>Criteria!$A16</f>
        <v>Multimedia</v>
      </c>
      <c r="B17" s="103">
        <v>14</v>
      </c>
      <c r="C17" s="103" t="str">
        <f>Criteria!B16</f>
        <v>3.1</v>
      </c>
      <c r="D17" s="103" t="str">
        <f>Criteria!C16</f>
        <v>A</v>
      </c>
      <c r="E17" s="104" t="str">
        <f>Criteria!D16</f>
        <v>Does each pre-recorded audio-only time-based media have, where appropriate, a clearly identifiable adjacent transcript (excluding special cases)?</v>
      </c>
      <c r="F17" s="105" t="s">
        <v>2</v>
      </c>
      <c r="G17" s="106"/>
      <c r="H17" s="104"/>
      <c r="I17" s="107"/>
      <c r="J17" s="108"/>
    </row>
    <row r="18" spans="1:10" ht="33.75">
      <c r="A18" s="101" t="str">
        <f>Criteria!$A17</f>
        <v>Multimedia</v>
      </c>
      <c r="B18" s="103">
        <v>15</v>
      </c>
      <c r="C18" s="103" t="str">
        <f>Criteria!B17</f>
        <v>3.2</v>
      </c>
      <c r="D18" s="103" t="str">
        <f>Criteria!C17</f>
        <v>A</v>
      </c>
      <c r="E18" s="104" t="str">
        <f>Criteria!D17</f>
        <v>For each pre-recorded audio-only time-based media with a transcript, is this transcript relevant (excluding special cases)?</v>
      </c>
      <c r="F18" s="105" t="s">
        <v>2</v>
      </c>
      <c r="G18" s="106"/>
      <c r="H18" s="104"/>
      <c r="I18" s="107"/>
      <c r="J18" s="108"/>
    </row>
    <row r="19" spans="1:10" ht="33.75">
      <c r="A19" s="101" t="str">
        <f>Criteria!$A18</f>
        <v>Multimedia</v>
      </c>
      <c r="B19" s="103">
        <v>16</v>
      </c>
      <c r="C19" s="103" t="str">
        <f>Criteria!B18</f>
        <v>3.3</v>
      </c>
      <c r="D19" s="103" t="str">
        <f>Criteria!C18</f>
        <v>A</v>
      </c>
      <c r="E19" s="104" t="str">
        <f>Criteria!D18</f>
        <v>Does each pre-recorded video-only time-based media have, if necessary, an alternative (excluding special cases)?</v>
      </c>
      <c r="F19" s="105" t="s">
        <v>2</v>
      </c>
      <c r="G19" s="106"/>
      <c r="H19" s="104"/>
      <c r="I19" s="107"/>
      <c r="J19" s="108"/>
    </row>
    <row r="20" spans="1:10" ht="33.75">
      <c r="A20" s="101" t="str">
        <f>Criteria!$A19</f>
        <v>Multimedia</v>
      </c>
      <c r="B20" s="103">
        <v>17</v>
      </c>
      <c r="C20" s="103" t="str">
        <f>Criteria!B19</f>
        <v>3.4</v>
      </c>
      <c r="D20" s="103" t="str">
        <f>Criteria!C19</f>
        <v>A</v>
      </c>
      <c r="E20" s="104" t="str">
        <f>Criteria!D19</f>
        <v>For each pre-recorded video-only time-based media with an alternative, is the alternative relevant (excluding special cases)?</v>
      </c>
      <c r="F20" s="105" t="s">
        <v>2</v>
      </c>
      <c r="G20" s="106"/>
      <c r="H20" s="104"/>
      <c r="I20" s="107"/>
      <c r="J20" s="108"/>
    </row>
    <row r="21" spans="1:10" ht="33.75">
      <c r="A21" s="101" t="str">
        <f>Criteria!$A20</f>
        <v>Multimedia</v>
      </c>
      <c r="B21" s="103">
        <v>18</v>
      </c>
      <c r="C21" s="103" t="str">
        <f>Criteria!B20</f>
        <v>3.5</v>
      </c>
      <c r="D21" s="103" t="str">
        <f>Criteria!C20</f>
        <v>A</v>
      </c>
      <c r="E21" s="104" t="str">
        <f>Criteria!D20</f>
        <v>Does each pre-recorded synchronised time-based media have, if necessary, an alternative (excluding special cases)?</v>
      </c>
      <c r="F21" s="105" t="s">
        <v>2</v>
      </c>
      <c r="G21" s="106"/>
      <c r="H21" s="104"/>
      <c r="I21" s="107"/>
      <c r="J21" s="108"/>
    </row>
    <row r="22" spans="1:10" ht="33.75">
      <c r="A22" s="101" t="str">
        <f>Criteria!$A21</f>
        <v>Multimedia</v>
      </c>
      <c r="B22" s="103">
        <v>19</v>
      </c>
      <c r="C22" s="103" t="str">
        <f>Criteria!B21</f>
        <v>3.6</v>
      </c>
      <c r="D22" s="103" t="str">
        <f>Criteria!C21</f>
        <v>A</v>
      </c>
      <c r="E22" s="104" t="str">
        <f>Criteria!D21</f>
        <v>For each pre-recorded synchronised time-based media with an alternative, is the alternative relevant (excluding special cases)?</v>
      </c>
      <c r="F22" s="105" t="s">
        <v>2</v>
      </c>
      <c r="G22" s="106"/>
      <c r="H22" s="104"/>
      <c r="I22" s="107"/>
      <c r="J22" s="108"/>
    </row>
    <row r="23" spans="1:10" ht="33.75">
      <c r="A23" s="101" t="str">
        <f>Criteria!$A22</f>
        <v>Multimedia</v>
      </c>
      <c r="B23" s="103">
        <v>20</v>
      </c>
      <c r="C23" s="103" t="str">
        <f>Criteria!B22</f>
        <v>3.7</v>
      </c>
      <c r="D23" s="103" t="str">
        <f>Criteria!C22</f>
        <v>A</v>
      </c>
      <c r="E23" s="104" t="str">
        <f>Criteria!D22</f>
        <v>Does each pre-recorded synchronised time-based media have, where appropriate, synchronised captions (excluding special cases)?</v>
      </c>
      <c r="F23" s="105" t="s">
        <v>2</v>
      </c>
      <c r="G23" s="106"/>
      <c r="H23" s="104"/>
      <c r="I23" s="107"/>
      <c r="J23" s="108"/>
    </row>
    <row r="24" spans="1:10" ht="33.75">
      <c r="A24" s="101" t="str">
        <f>Criteria!$A23</f>
        <v>Multimedia</v>
      </c>
      <c r="B24" s="103">
        <v>21</v>
      </c>
      <c r="C24" s="103" t="str">
        <f>Criteria!B23</f>
        <v>3.8</v>
      </c>
      <c r="D24" s="103" t="str">
        <f>Criteria!C23</f>
        <v>A</v>
      </c>
      <c r="E24" s="104" t="str">
        <f>Criteria!D23</f>
        <v>For each pre-recorded synchronised time-based media with synchronised captions, are these relevant?</v>
      </c>
      <c r="F24" s="105" t="s">
        <v>2</v>
      </c>
      <c r="G24" s="106"/>
      <c r="H24" s="104"/>
      <c r="I24" s="107"/>
      <c r="J24" s="108"/>
    </row>
    <row r="25" spans="1:10" ht="45">
      <c r="A25" s="101" t="str">
        <f>Criteria!$A24</f>
        <v>Multimedia</v>
      </c>
      <c r="B25" s="103">
        <v>22</v>
      </c>
      <c r="C25" s="103" t="str">
        <f>Criteria!B24</f>
        <v>3.9</v>
      </c>
      <c r="D25" s="103" t="str">
        <f>Criteria!C24</f>
        <v>AA</v>
      </c>
      <c r="E25" s="104" t="str">
        <f>Criteria!D24</f>
        <v>Does each pre-recorded time-based media (video only or synchronised) have, where appropriate, a synchronised audio description (excluding special cases)?</v>
      </c>
      <c r="F25" s="105" t="s">
        <v>2</v>
      </c>
      <c r="G25" s="106"/>
      <c r="H25" s="104"/>
      <c r="I25" s="107"/>
      <c r="J25" s="108"/>
    </row>
    <row r="26" spans="1:10" ht="33.75">
      <c r="A26" s="101" t="str">
        <f>Criteria!$A25</f>
        <v>Multimedia</v>
      </c>
      <c r="B26" s="103">
        <v>23</v>
      </c>
      <c r="C26" s="103" t="str">
        <f>Criteria!B25</f>
        <v>3.10</v>
      </c>
      <c r="D26" s="103" t="str">
        <f>Criteria!C25</f>
        <v>AA</v>
      </c>
      <c r="E26" s="104" t="str">
        <f>Criteria!D25</f>
        <v>For each pre-recorded video-only or synchronised time-based media with a synchronised audio description, is the description relevant?</v>
      </c>
      <c r="F26" s="105" t="s">
        <v>2</v>
      </c>
      <c r="G26" s="106"/>
      <c r="H26" s="104"/>
      <c r="I26" s="107"/>
      <c r="J26" s="108"/>
    </row>
    <row r="27" spans="1:10" ht="33.75">
      <c r="A27" s="101" t="str">
        <f>Criteria!$A26</f>
        <v>Multimedia</v>
      </c>
      <c r="B27" s="103">
        <v>24</v>
      </c>
      <c r="C27" s="103" t="str">
        <f>Criteria!B26</f>
        <v>3.11</v>
      </c>
      <c r="D27" s="103" t="str">
        <f>Criteria!C26</f>
        <v>A</v>
      </c>
      <c r="E27" s="104" t="str">
        <f>Criteria!D26</f>
        <v>For each pre-recorded time-based media, does the adjacent text content clearly identify the time-based media (excluding special cases)?</v>
      </c>
      <c r="F27" s="105" t="s">
        <v>2</v>
      </c>
      <c r="G27" s="106"/>
      <c r="H27" s="104"/>
      <c r="I27" s="107"/>
      <c r="J27" s="108"/>
    </row>
    <row r="28" spans="1:10" ht="22.5">
      <c r="A28" s="101" t="str">
        <f>Criteria!$A27</f>
        <v>Multimedia</v>
      </c>
      <c r="B28" s="103">
        <v>25</v>
      </c>
      <c r="C28" s="103" t="str">
        <f>Criteria!B27</f>
        <v>3.12</v>
      </c>
      <c r="D28" s="103" t="str">
        <f>Criteria!C27</f>
        <v>A</v>
      </c>
      <c r="E28" s="104" t="str">
        <f>Criteria!D27</f>
        <v>Is each automatically triggered sound sequence controllable by the user?</v>
      </c>
      <c r="F28" s="105" t="s">
        <v>2</v>
      </c>
      <c r="G28" s="106"/>
      <c r="H28" s="104"/>
      <c r="I28" s="107"/>
      <c r="J28" s="108"/>
    </row>
    <row r="29" spans="1:10" ht="22.5">
      <c r="A29" s="101" t="str">
        <f>Criteria!$A28</f>
        <v>Multimedia</v>
      </c>
      <c r="B29" s="103">
        <v>26</v>
      </c>
      <c r="C29" s="103" t="str">
        <f>Criteria!B28</f>
        <v>3.13</v>
      </c>
      <c r="D29" s="103" t="str">
        <f>Criteria!C28</f>
        <v>A</v>
      </c>
      <c r="E29" s="104" t="str">
        <f>Criteria!D28</f>
        <v>Does each time-based media have, where necessary, the viewing control features?</v>
      </c>
      <c r="F29" s="105" t="s">
        <v>2</v>
      </c>
      <c r="G29" s="106"/>
      <c r="H29" s="104"/>
      <c r="I29" s="107"/>
      <c r="J29" s="108"/>
    </row>
    <row r="30" spans="1:10" ht="33.75">
      <c r="A30" s="101" t="str">
        <f>Criteria!$A29</f>
        <v>Multimedia</v>
      </c>
      <c r="B30" s="103">
        <v>27</v>
      </c>
      <c r="C30" s="103" t="str">
        <f>Criteria!B29</f>
        <v>3.14</v>
      </c>
      <c r="D30" s="103" t="str">
        <f>Criteria!C29</f>
        <v>AA</v>
      </c>
      <c r="E30" s="104" t="str">
        <f>Criteria!D29</f>
        <v>For each time-based media, are alternative control features presented at the same level as other primary control features?</v>
      </c>
      <c r="F30" s="105" t="s">
        <v>2</v>
      </c>
      <c r="G30" s="106"/>
      <c r="H30" s="104"/>
      <c r="I30" s="107"/>
      <c r="J30" s="108"/>
    </row>
    <row r="31" spans="1:10" ht="45">
      <c r="A31" s="101" t="str">
        <f>Criteria!$A30</f>
        <v>Multimedia</v>
      </c>
      <c r="B31" s="103">
        <v>28</v>
      </c>
      <c r="C31" s="103" t="str">
        <f>Criteria!B30</f>
        <v>3.15</v>
      </c>
      <c r="D31" s="103" t="str">
        <f>Criteria!C30</f>
        <v>AA</v>
      </c>
      <c r="E31" s="104" t="str">
        <f>Criteria!D30</f>
        <v>For each feature that transmits, converts or records pre-recorded synchronised time-based media that has a captions track, at the end of the process, are the captions correctly preserved?</v>
      </c>
      <c r="F31" s="105" t="s">
        <v>2</v>
      </c>
      <c r="G31" s="106"/>
      <c r="H31" s="104"/>
      <c r="I31" s="107"/>
      <c r="J31" s="108"/>
    </row>
    <row r="32" spans="1:10" ht="56.25">
      <c r="A32" s="101" t="str">
        <f>Criteria!$A31</f>
        <v>Multimedia</v>
      </c>
      <c r="B32" s="103">
        <v>29</v>
      </c>
      <c r="C32" s="103" t="str">
        <f>Criteria!B31</f>
        <v>3.16</v>
      </c>
      <c r="D32" s="103" t="str">
        <f>Criteria!C31</f>
        <v>AA</v>
      </c>
      <c r="E32" s="104" t="str">
        <f>Criteria!D31</f>
        <v>For each feature that transmits, converts or records a time-based media pre-recorded with a synchronised audio description, at the end of the process, is the audio description correctly preserved?</v>
      </c>
      <c r="F32" s="105" t="s">
        <v>2</v>
      </c>
      <c r="G32" s="106"/>
      <c r="H32" s="104"/>
      <c r="I32" s="107"/>
      <c r="J32" s="108"/>
    </row>
    <row r="33" spans="1:10" ht="33.75">
      <c r="A33" s="101" t="str">
        <f>Criteria!$A32</f>
        <v>Multimedia</v>
      </c>
      <c r="B33" s="103">
        <v>30</v>
      </c>
      <c r="C33" s="103" t="str">
        <f>Criteria!B32</f>
        <v>3.17</v>
      </c>
      <c r="D33" s="103" t="str">
        <f>Criteria!C32</f>
        <v>AA</v>
      </c>
      <c r="E33" s="104" t="str">
        <f>Criteria!D32</f>
        <v>For each pre-recorded time-based media, is the presentation of captions controllable by the user (excluding special cases)?</v>
      </c>
      <c r="F33" s="105" t="s">
        <v>2</v>
      </c>
      <c r="G33" s="106"/>
      <c r="H33" s="104"/>
      <c r="I33" s="107"/>
      <c r="J33" s="108"/>
    </row>
    <row r="34" spans="1:10" ht="33.75">
      <c r="A34" s="101" t="str">
        <f>Criteria!$A33</f>
        <v>Multimedia</v>
      </c>
      <c r="B34" s="103">
        <v>31</v>
      </c>
      <c r="C34" s="103" t="str">
        <f>Criteria!B33</f>
        <v>3.18</v>
      </c>
      <c r="D34" s="103" t="str">
        <f>Criteria!C33</f>
        <v>AA</v>
      </c>
      <c r="E34" s="104" t="str">
        <f>Criteria!D33</f>
        <v>For each pre-recorded synchronised time-based media that has synchronised subtitles, can these be, if necessary, vocalised (excluding special cases)?</v>
      </c>
      <c r="F34" s="105" t="s">
        <v>2</v>
      </c>
      <c r="G34" s="106"/>
      <c r="H34" s="104"/>
      <c r="I34" s="107"/>
      <c r="J34" s="108"/>
    </row>
    <row r="35" spans="1:10">
      <c r="A35" s="101" t="str">
        <f>Criteria!$A34</f>
        <v>Tables</v>
      </c>
      <c r="B35" s="103">
        <v>32</v>
      </c>
      <c r="C35" s="103" t="str">
        <f>Criteria!B34</f>
        <v>4.1</v>
      </c>
      <c r="D35" s="103" t="str">
        <f>Criteria!C34</f>
        <v>A</v>
      </c>
      <c r="E35" s="104" t="str">
        <f>Criteria!D34</f>
        <v>Does each complex data table have a summary?</v>
      </c>
      <c r="F35" s="105" t="s">
        <v>2</v>
      </c>
      <c r="G35" s="106"/>
      <c r="H35" s="104"/>
      <c r="I35" s="107"/>
      <c r="J35" s="108"/>
    </row>
    <row r="36" spans="1:10" ht="22.5">
      <c r="A36" s="101" t="str">
        <f>Criteria!$A35</f>
        <v>Tables</v>
      </c>
      <c r="B36" s="103">
        <v>33</v>
      </c>
      <c r="C36" s="103" t="str">
        <f>Criteria!B35</f>
        <v>4.2</v>
      </c>
      <c r="D36" s="103" t="str">
        <f>Criteria!C35</f>
        <v>A</v>
      </c>
      <c r="E36" s="104" t="str">
        <f>Criteria!D35</f>
        <v>For each complex data table with a summary, is the summary relevant?</v>
      </c>
      <c r="F36" s="105" t="s">
        <v>2</v>
      </c>
      <c r="G36" s="106"/>
      <c r="H36" s="104"/>
      <c r="I36" s="107"/>
      <c r="J36" s="108"/>
    </row>
    <row r="37" spans="1:10">
      <c r="A37" s="101" t="str">
        <f>Criteria!$A36</f>
        <v>Tables</v>
      </c>
      <c r="B37" s="103">
        <v>34</v>
      </c>
      <c r="C37" s="103" t="str">
        <f>Criteria!B36</f>
        <v>4.3</v>
      </c>
      <c r="D37" s="103" t="str">
        <f>Criteria!C36</f>
        <v>A</v>
      </c>
      <c r="E37" s="104" t="str">
        <f>Criteria!D36</f>
        <v>Does each data table have a title?</v>
      </c>
      <c r="F37" s="105" t="s">
        <v>2</v>
      </c>
      <c r="G37" s="106"/>
      <c r="H37" s="104"/>
      <c r="I37" s="107"/>
      <c r="J37" s="108"/>
    </row>
    <row r="38" spans="1:10">
      <c r="A38" s="101" t="str">
        <f>Criteria!$A37</f>
        <v>Tables</v>
      </c>
      <c r="B38" s="103">
        <v>35</v>
      </c>
      <c r="C38" s="103" t="str">
        <f>Criteria!B37</f>
        <v>4.4</v>
      </c>
      <c r="D38" s="103" t="str">
        <f>Criteria!C37</f>
        <v>A</v>
      </c>
      <c r="E38" s="104" t="str">
        <f>Criteria!D37</f>
        <v>For each data table with a title, is the title relevant?</v>
      </c>
      <c r="F38" s="105" t="s">
        <v>2</v>
      </c>
      <c r="G38" s="106"/>
      <c r="H38" s="104"/>
      <c r="I38" s="107"/>
      <c r="J38" s="108"/>
    </row>
    <row r="39" spans="1:10" ht="22.5">
      <c r="A39" s="101" t="str">
        <f>Criteria!$A38</f>
        <v>Tables</v>
      </c>
      <c r="B39" s="103">
        <v>36</v>
      </c>
      <c r="C39" s="103" t="str">
        <f>Criteria!B38</f>
        <v>4.5</v>
      </c>
      <c r="D39" s="103" t="str">
        <f>Criteria!C38</f>
        <v>A</v>
      </c>
      <c r="E39" s="104" t="str">
        <f>Criteria!D38</f>
        <v>For each data table, are the row and column headings correctly linked to the data cells?</v>
      </c>
      <c r="F39" s="105" t="s">
        <v>2</v>
      </c>
      <c r="G39" s="106"/>
      <c r="H39" s="104"/>
      <c r="I39" s="107"/>
      <c r="J39" s="108"/>
    </row>
    <row r="40" spans="1:10" ht="33.75">
      <c r="A40" s="101" t="str">
        <f>Criteria!$A39</f>
        <v>Interactive components</v>
      </c>
      <c r="B40" s="103">
        <v>37</v>
      </c>
      <c r="C40" s="103" t="str">
        <f>Criteria!B39</f>
        <v>5.1</v>
      </c>
      <c r="D40" s="103" t="str">
        <f>Criteria!C39</f>
        <v>A</v>
      </c>
      <c r="E40" s="104" t="str">
        <f>Criteria!D39</f>
        <v>Is each user interface component, if necessary, compatible with assistive technologies (excluding special cases)?</v>
      </c>
      <c r="F40" s="105" t="s">
        <v>2</v>
      </c>
      <c r="G40" s="106"/>
      <c r="H40" s="104"/>
      <c r="I40" s="107"/>
      <c r="J40" s="108"/>
    </row>
    <row r="41" spans="1:10" ht="56.25" customHeight="1">
      <c r="A41" s="101" t="str">
        <f>Criteria!$A40</f>
        <v>Interactive components</v>
      </c>
      <c r="B41" s="103">
        <v>38</v>
      </c>
      <c r="C41" s="103" t="str">
        <f>Criteria!B40</f>
        <v>5.2</v>
      </c>
      <c r="D41" s="103" t="str">
        <f>Criteria!C40</f>
        <v>A</v>
      </c>
      <c r="E41" s="104" t="str">
        <f>Criteria!D40</f>
        <v>Is every user interface component accessible and operable by keyboard and any pointing device (excluding special cases)?</v>
      </c>
      <c r="F41" s="105" t="s">
        <v>2</v>
      </c>
      <c r="G41" s="106"/>
      <c r="H41" s="104"/>
      <c r="I41" s="107"/>
      <c r="J41" s="108"/>
    </row>
    <row r="42" spans="1:10" ht="22.5">
      <c r="A42" s="101" t="str">
        <f>Criteria!$A41</f>
        <v>Interactive components</v>
      </c>
      <c r="B42" s="103">
        <v>39</v>
      </c>
      <c r="C42" s="103" t="str">
        <f>Criteria!B41</f>
        <v>5.3</v>
      </c>
      <c r="D42" s="103" t="str">
        <f>Criteria!C41</f>
        <v>A</v>
      </c>
      <c r="E42" s="104" t="str">
        <f>Criteria!D41</f>
        <v>Does each context change meet one of these conditions?</v>
      </c>
      <c r="F42" s="105" t="s">
        <v>2</v>
      </c>
      <c r="G42" s="106"/>
      <c r="H42" s="104"/>
      <c r="I42" s="107"/>
      <c r="J42" s="108"/>
    </row>
    <row r="43" spans="1:10" ht="22.5">
      <c r="A43" s="101" t="str">
        <f>Criteria!$A42</f>
        <v>Interactive components</v>
      </c>
      <c r="B43" s="103">
        <v>40</v>
      </c>
      <c r="C43" s="103" t="str">
        <f>Criteria!B42</f>
        <v>5.4</v>
      </c>
      <c r="D43" s="103" t="str">
        <f>Criteria!C42</f>
        <v>AA</v>
      </c>
      <c r="E43" s="104" t="str">
        <f>Criteria!D42</f>
        <v>On each screen, are the status messages correctly rendered by assistive technologies?</v>
      </c>
      <c r="F43" s="105" t="s">
        <v>2</v>
      </c>
      <c r="G43" s="106"/>
      <c r="H43" s="104"/>
      <c r="I43" s="109"/>
      <c r="J43" s="108"/>
    </row>
    <row r="44" spans="1:10" ht="22.5">
      <c r="A44" s="101" t="str">
        <f>Criteria!$A43</f>
        <v>Interactive components</v>
      </c>
      <c r="B44" s="103">
        <v>41</v>
      </c>
      <c r="C44" s="103" t="str">
        <f>Criteria!B43</f>
        <v>5.5</v>
      </c>
      <c r="D44" s="103" t="str">
        <f>Criteria!C43</f>
        <v>A</v>
      </c>
      <c r="E44" s="104" t="str">
        <f>Criteria!D43</f>
        <v>Is each state of a toggle control presented to the user perceptible?</v>
      </c>
      <c r="F44" s="105" t="s">
        <v>2</v>
      </c>
      <c r="G44" s="106"/>
      <c r="H44" s="104"/>
      <c r="I44" s="107"/>
      <c r="J44" s="108"/>
    </row>
    <row r="45" spans="1:10" ht="22.5">
      <c r="A45" s="101" t="str">
        <f>Criteria!$A44</f>
        <v>Mandatory elements</v>
      </c>
      <c r="B45" s="103">
        <v>42</v>
      </c>
      <c r="C45" s="103" t="str">
        <f>Criteria!B44</f>
        <v>6.1</v>
      </c>
      <c r="D45" s="103" t="str">
        <f>Criteria!C44</f>
        <v>A</v>
      </c>
      <c r="E45" s="104" t="str">
        <f>Criteria!D44</f>
        <v>On each screen, are texts rendered by assistive technologies in the main language of the screen?</v>
      </c>
      <c r="F45" s="105" t="s">
        <v>2</v>
      </c>
      <c r="G45" s="106"/>
      <c r="H45" s="104"/>
      <c r="I45" s="107"/>
      <c r="J45" s="108"/>
    </row>
    <row r="46" spans="1:10" ht="33.75">
      <c r="A46" s="101" t="str">
        <f>Criteria!$A45</f>
        <v>Mandatory elements</v>
      </c>
      <c r="B46" s="103">
        <v>43</v>
      </c>
      <c r="C46" s="103" t="str">
        <f>Criteria!B45</f>
        <v>6.2</v>
      </c>
      <c r="D46" s="103" t="str">
        <f>Criteria!C45</f>
        <v>A</v>
      </c>
      <c r="E46" s="104" t="str">
        <f>Criteria!D45</f>
        <v>On each screen, interface elements must not be used only for layout purposes. Is this rule respected?</v>
      </c>
      <c r="F46" s="105" t="s">
        <v>2</v>
      </c>
      <c r="G46" s="106"/>
      <c r="H46" s="104"/>
      <c r="I46" s="107"/>
      <c r="J46" s="108"/>
    </row>
    <row r="47" spans="1:10" ht="22.5">
      <c r="A47" s="101" t="str">
        <f>Criteria!$A46</f>
        <v>Information structure</v>
      </c>
      <c r="B47" s="103">
        <v>44</v>
      </c>
      <c r="C47" s="103" t="str">
        <f>Criteria!B46</f>
        <v>7.1</v>
      </c>
      <c r="D47" s="103" t="str">
        <f>Criteria!C46</f>
        <v>A</v>
      </c>
      <c r="E47" s="104" t="str">
        <f>Criteria!D46</f>
        <v>On each screen, is the information structured by the appropriate use of headings?</v>
      </c>
      <c r="F47" s="105" t="s">
        <v>2</v>
      </c>
      <c r="G47" s="106"/>
      <c r="H47" s="104"/>
      <c r="I47" s="107"/>
      <c r="J47" s="108"/>
    </row>
    <row r="48" spans="1:10" ht="22.5">
      <c r="A48" s="101" t="str">
        <f>Criteria!$A47</f>
        <v>Information structure</v>
      </c>
      <c r="B48" s="103">
        <v>45</v>
      </c>
      <c r="C48" s="103" t="str">
        <f>Criteria!B47</f>
        <v>7.2</v>
      </c>
      <c r="D48" s="103" t="str">
        <f>Criteria!C47</f>
        <v>A</v>
      </c>
      <c r="E48" s="104" t="str">
        <f>Criteria!D47</f>
        <v>On each screen, is each list correctly structured?</v>
      </c>
      <c r="F48" s="105" t="s">
        <v>2</v>
      </c>
      <c r="G48" s="106"/>
      <c r="H48" s="104"/>
      <c r="I48" s="107"/>
      <c r="J48" s="108"/>
    </row>
    <row r="49" spans="1:10" ht="55.35" customHeight="1">
      <c r="A49" s="101" t="str">
        <f>Criteria!$A48</f>
        <v>Presentation</v>
      </c>
      <c r="B49" s="103">
        <v>46</v>
      </c>
      <c r="C49" s="103" t="str">
        <f>Criteria!B48</f>
        <v>8.1</v>
      </c>
      <c r="D49" s="103" t="str">
        <f>Criteria!C48</f>
        <v>A</v>
      </c>
      <c r="E49" s="104" t="str">
        <f>Criteria!D48</f>
        <v>On each screen, is the visible content carrying information accessible to assistive technologies?</v>
      </c>
      <c r="F49" s="105" t="s">
        <v>2</v>
      </c>
      <c r="G49" s="106"/>
      <c r="H49" s="104"/>
      <c r="I49" s="107"/>
      <c r="J49" s="108"/>
    </row>
    <row r="50" spans="1:10" ht="55.35" customHeight="1">
      <c r="A50" s="101" t="str">
        <f>Criteria!$A49</f>
        <v>Presentation</v>
      </c>
      <c r="B50" s="103">
        <v>47</v>
      </c>
      <c r="C50" s="103" t="str">
        <f>Criteria!B49</f>
        <v>8.2</v>
      </c>
      <c r="D50" s="103" t="str">
        <f>Criteria!C49</f>
        <v>AA</v>
      </c>
      <c r="E50" s="104" t="str">
        <f>Criteria!D49</f>
        <v>On each screen, can the user increase the font size by at least 200% (excluding special cases)?</v>
      </c>
      <c r="F50" s="105" t="s">
        <v>2</v>
      </c>
      <c r="G50" s="106"/>
      <c r="H50" s="104"/>
      <c r="I50" s="107"/>
      <c r="J50" s="108"/>
    </row>
    <row r="51" spans="1:10" ht="55.35" customHeight="1">
      <c r="A51" s="101" t="str">
        <f>Criteria!$A50</f>
        <v>Presentation</v>
      </c>
      <c r="B51" s="103">
        <v>48</v>
      </c>
      <c r="C51" s="103" t="str">
        <f>Criteria!B50</f>
        <v>8.3</v>
      </c>
      <c r="D51" s="103" t="str">
        <f>Criteria!C50</f>
        <v>A</v>
      </c>
      <c r="E51" s="104" t="str">
        <f>Criteria!D50</f>
        <v>On each screen, does each component in a text environment whose nature is not obvious have a contrast ratio greater than or equal to 3:1 in relation to the surrounding text?</v>
      </c>
      <c r="F51" s="105" t="s">
        <v>2</v>
      </c>
      <c r="G51" s="106"/>
      <c r="H51" s="104"/>
      <c r="I51" s="107"/>
      <c r="J51" s="108"/>
    </row>
    <row r="52" spans="1:10" ht="45">
      <c r="A52" s="101" t="str">
        <f>Criteria!$A51</f>
        <v>Presentation</v>
      </c>
      <c r="B52" s="103">
        <v>49</v>
      </c>
      <c r="C52" s="103" t="str">
        <f>Criteria!B51</f>
        <v>8.4</v>
      </c>
      <c r="D52" s="103" t="str">
        <f>Criteria!C51</f>
        <v>A</v>
      </c>
      <c r="E52" s="104" t="str">
        <f>Criteria!D51</f>
        <v>On each screen, for each component in a text environment whose nature is not obvious, is there an indication other than colour to indicate when focused and hovered with the mouse?</v>
      </c>
      <c r="F52" s="105" t="s">
        <v>2</v>
      </c>
      <c r="G52" s="106"/>
      <c r="H52" s="104"/>
      <c r="I52" s="107"/>
      <c r="J52" s="108"/>
    </row>
    <row r="53" spans="1:10" ht="55.35" customHeight="1">
      <c r="A53" s="101" t="str">
        <f>Criteria!$A52</f>
        <v>Presentation</v>
      </c>
      <c r="B53" s="103">
        <v>50</v>
      </c>
      <c r="C53" s="103" t="str">
        <f>Criteria!B52</f>
        <v>8.5</v>
      </c>
      <c r="D53" s="103" t="str">
        <f>Criteria!C52</f>
        <v>A</v>
      </c>
      <c r="E53" s="104" t="str">
        <f>Criteria!D52</f>
        <v>On each screen, for each element receiving the focus, is the focus visible?</v>
      </c>
      <c r="F53" s="105" t="s">
        <v>2</v>
      </c>
      <c r="G53" s="106"/>
      <c r="H53" s="104"/>
      <c r="I53" s="107"/>
      <c r="J53" s="108"/>
    </row>
    <row r="54" spans="1:10" ht="55.35" customHeight="1">
      <c r="A54" s="101" t="str">
        <f>Criteria!$A53</f>
        <v>Presentation</v>
      </c>
      <c r="B54" s="103">
        <v>51</v>
      </c>
      <c r="C54" s="103" t="str">
        <f>Criteria!B53</f>
        <v>8.6</v>
      </c>
      <c r="D54" s="103" t="str">
        <f>Criteria!C53</f>
        <v>A</v>
      </c>
      <c r="E54" s="104" t="str">
        <f>Criteria!D53</f>
        <v>On each screen, information must not be conveyed solely by shape, size or location. Is this rule respected?</v>
      </c>
      <c r="F54" s="105" t="s">
        <v>2</v>
      </c>
      <c r="G54" s="106"/>
      <c r="H54" s="104"/>
      <c r="I54" s="107"/>
      <c r="J54" s="108"/>
    </row>
    <row r="55" spans="1:10" ht="55.35" customHeight="1">
      <c r="A55" s="101" t="str">
        <f>Criteria!$A54</f>
        <v>Presentation</v>
      </c>
      <c r="B55" s="103">
        <v>52</v>
      </c>
      <c r="C55" s="103" t="str">
        <f>Criteria!B54</f>
        <v>8.7</v>
      </c>
      <c r="D55" s="103" t="str">
        <f>Criteria!C54</f>
        <v>AA</v>
      </c>
      <c r="E55" s="104" t="str">
        <f>Criteria!D54</f>
        <v>On each screen, is the additional content that appears when the focus is set or when a user interface component is hovered over controllable by the user (excluding special cases)?</v>
      </c>
      <c r="F55" s="105" t="s">
        <v>2</v>
      </c>
      <c r="G55" s="106"/>
      <c r="H55" s="104"/>
      <c r="I55" s="107"/>
      <c r="J55" s="108"/>
    </row>
    <row r="56" spans="1:10" ht="55.35" customHeight="1">
      <c r="A56" s="101" t="str">
        <f>Criteria!$A55</f>
        <v>Forms</v>
      </c>
      <c r="B56" s="103">
        <v>53</v>
      </c>
      <c r="C56" s="103" t="str">
        <f>Criteria!B55</f>
        <v>9.1</v>
      </c>
      <c r="D56" s="103" t="str">
        <f>Criteria!C55</f>
        <v>A</v>
      </c>
      <c r="E56" s="104" t="str">
        <f>Criteria!D55</f>
        <v>Does each form field have a visible label?</v>
      </c>
      <c r="F56" s="105" t="s">
        <v>2</v>
      </c>
      <c r="G56" s="106"/>
      <c r="H56" s="104"/>
      <c r="I56" s="107"/>
      <c r="J56" s="108"/>
    </row>
    <row r="57" spans="1:10" ht="55.35" customHeight="1">
      <c r="A57" s="101" t="str">
        <f>Criteria!$A56</f>
        <v>Forms</v>
      </c>
      <c r="B57" s="103">
        <v>54</v>
      </c>
      <c r="C57" s="103" t="str">
        <f>Criteria!B56</f>
        <v>9.2</v>
      </c>
      <c r="D57" s="103" t="str">
        <f>Criteria!C56</f>
        <v>A</v>
      </c>
      <c r="E57" s="104" t="str">
        <f>Criteria!D56</f>
        <v>Does each form field have a label that is accessible to assistive technologies?</v>
      </c>
      <c r="F57" s="105" t="s">
        <v>2</v>
      </c>
      <c r="G57" s="106"/>
      <c r="H57" s="104"/>
      <c r="I57" s="107"/>
      <c r="J57" s="108"/>
    </row>
    <row r="58" spans="1:10">
      <c r="A58" s="101" t="str">
        <f>Criteria!$A57</f>
        <v>Forms</v>
      </c>
      <c r="B58" s="103">
        <v>55</v>
      </c>
      <c r="C58" s="103" t="str">
        <f>Criteria!B57</f>
        <v>9.3</v>
      </c>
      <c r="D58" s="103" t="str">
        <f>Criteria!C57</f>
        <v>A</v>
      </c>
      <c r="E58" s="104" t="str">
        <f>Criteria!D57</f>
        <v>Is each label associated with a form field relevant?</v>
      </c>
      <c r="F58" s="105" t="s">
        <v>2</v>
      </c>
      <c r="G58" s="106"/>
      <c r="H58" s="104"/>
      <c r="I58" s="107"/>
      <c r="J58" s="108"/>
    </row>
    <row r="59" spans="1:10" ht="22.5">
      <c r="A59" s="101" t="str">
        <f>Criteria!$A58</f>
        <v>Forms</v>
      </c>
      <c r="B59" s="103">
        <v>56</v>
      </c>
      <c r="C59" s="103" t="str">
        <f>Criteria!B58</f>
        <v>9.4</v>
      </c>
      <c r="D59" s="103" t="str">
        <f>Criteria!C58</f>
        <v>A</v>
      </c>
      <c r="E59" s="104" t="str">
        <f>Criteria!D58</f>
        <v>Are each field label and its associated field located next to each other?</v>
      </c>
      <c r="F59" s="105" t="s">
        <v>2</v>
      </c>
      <c r="G59" s="106"/>
      <c r="H59" s="104"/>
      <c r="I59" s="107"/>
      <c r="J59" s="108"/>
    </row>
    <row r="60" spans="1:10" ht="55.35" customHeight="1">
      <c r="A60" s="101" t="str">
        <f>Criteria!$A59</f>
        <v>Forms</v>
      </c>
      <c r="B60" s="103">
        <v>57</v>
      </c>
      <c r="C60" s="103" t="str">
        <f>Criteria!B59</f>
        <v>9.5</v>
      </c>
      <c r="D60" s="103" t="str">
        <f>Criteria!C59</f>
        <v>A</v>
      </c>
      <c r="E60" s="104" t="str">
        <f>Criteria!D59</f>
        <v>In each form, is the label of each button relevant?</v>
      </c>
      <c r="F60" s="105" t="s">
        <v>2</v>
      </c>
      <c r="G60" s="106"/>
      <c r="H60" s="104"/>
      <c r="I60" s="107"/>
      <c r="J60" s="108"/>
    </row>
    <row r="61" spans="1:10" ht="55.35" customHeight="1">
      <c r="A61" s="101" t="str">
        <f>Criteria!$A60</f>
        <v>Forms</v>
      </c>
      <c r="B61" s="103">
        <v>58</v>
      </c>
      <c r="C61" s="103" t="str">
        <f>Criteria!B60</f>
        <v>9.6</v>
      </c>
      <c r="D61" s="103" t="str">
        <f>Criteria!C60</f>
        <v>A</v>
      </c>
      <c r="E61" s="104" t="str">
        <f>Criteria!D60</f>
        <v>In each form, are the related form controls identified, if necessary?</v>
      </c>
      <c r="F61" s="105" t="s">
        <v>2</v>
      </c>
      <c r="G61" s="106"/>
      <c r="H61" s="104"/>
      <c r="I61" s="107"/>
      <c r="J61" s="108"/>
    </row>
    <row r="62" spans="1:10" ht="22.5">
      <c r="A62" s="101" t="str">
        <f>Criteria!$A61</f>
        <v>Forms</v>
      </c>
      <c r="B62" s="103">
        <v>59</v>
      </c>
      <c r="C62" s="103" t="str">
        <f>Criteria!B61</f>
        <v>9.7</v>
      </c>
      <c r="D62" s="103" t="str">
        <f>Criteria!C61</f>
        <v>A</v>
      </c>
      <c r="E62" s="104" t="str">
        <f>Criteria!D61</f>
        <v>Are the mandatory form fields correctly identified (excluding special cases)?</v>
      </c>
      <c r="F62" s="105" t="s">
        <v>2</v>
      </c>
      <c r="G62" s="106"/>
      <c r="H62" s="104"/>
      <c r="I62" s="107"/>
      <c r="J62" s="108"/>
    </row>
    <row r="63" spans="1:10" ht="22.5">
      <c r="A63" s="101" t="str">
        <f>Criteria!$A62</f>
        <v>Forms</v>
      </c>
      <c r="B63" s="103">
        <v>60</v>
      </c>
      <c r="C63" s="103" t="str">
        <f>Criteria!B62</f>
        <v>9.8</v>
      </c>
      <c r="D63" s="103" t="str">
        <f>Criteria!C62</f>
        <v>A</v>
      </c>
      <c r="E63" s="104" t="str">
        <f>Criteria!D62</f>
        <v>For each mandatory form field, is the expected data type and/or format available?</v>
      </c>
      <c r="F63" s="105" t="s">
        <v>2</v>
      </c>
      <c r="G63" s="106"/>
      <c r="H63" s="104"/>
      <c r="I63" s="107"/>
      <c r="J63" s="108"/>
    </row>
    <row r="64" spans="1:10">
      <c r="A64" s="101" t="str">
        <f>Criteria!$A63</f>
        <v>Forms</v>
      </c>
      <c r="B64" s="103">
        <v>61</v>
      </c>
      <c r="C64" s="103" t="str">
        <f>Criteria!B63</f>
        <v>9.9</v>
      </c>
      <c r="D64" s="103" t="str">
        <f>Criteria!C63</f>
        <v>A</v>
      </c>
      <c r="E64" s="104" t="str">
        <f>Criteria!D63</f>
        <v>In each form, are input errors accessible?</v>
      </c>
      <c r="F64" s="105" t="s">
        <v>2</v>
      </c>
      <c r="G64" s="106"/>
      <c r="H64" s="104"/>
      <c r="I64" s="107"/>
      <c r="J64" s="108"/>
    </row>
    <row r="65" spans="1:10" ht="33.75">
      <c r="A65" s="101" t="str">
        <f>Criteria!$A64</f>
        <v>Forms</v>
      </c>
      <c r="B65" s="103">
        <v>62</v>
      </c>
      <c r="C65" s="103" t="str">
        <f>Criteria!B64</f>
        <v>9.10</v>
      </c>
      <c r="D65" s="103" t="str">
        <f>Criteria!C64</f>
        <v>AA</v>
      </c>
      <c r="E65" s="104" t="str">
        <f>Criteria!D64</f>
        <v>In each form, is the error management accompanied, if necessary, by suggestions of expected data types, formats or values?</v>
      </c>
      <c r="F65" s="105" t="s">
        <v>2</v>
      </c>
      <c r="G65" s="106"/>
      <c r="H65" s="104"/>
      <c r="I65" s="107"/>
      <c r="J65" s="108"/>
    </row>
    <row r="66" spans="1:10" ht="55.35" customHeight="1">
      <c r="A66" s="101" t="str">
        <f>Criteria!$A65</f>
        <v>Forms</v>
      </c>
      <c r="B66" s="103">
        <v>63</v>
      </c>
      <c r="C66" s="103" t="str">
        <f>Criteria!B65</f>
        <v>9.11</v>
      </c>
      <c r="D66" s="103" t="str">
        <f>Criteria!C65</f>
        <v>AA</v>
      </c>
      <c r="E66" s="104" t="str">
        <f>Criteria!D65</f>
        <v>For each form that modifies or deletes data, or transmits answers to a test or examination, or whose validation has financial or legal consequences, can the data entered be modified, updated or rendered by the user?</v>
      </c>
      <c r="F66" s="105" t="s">
        <v>2</v>
      </c>
      <c r="G66" s="106"/>
      <c r="H66" s="104"/>
      <c r="I66" s="107"/>
      <c r="J66" s="108"/>
    </row>
    <row r="67" spans="1:10" ht="55.35" customHeight="1">
      <c r="A67" s="101" t="str">
        <f>Criteria!$A66</f>
        <v>Forms</v>
      </c>
      <c r="B67" s="103">
        <v>64</v>
      </c>
      <c r="C67" s="103" t="str">
        <f>Criteria!B66</f>
        <v>9.12</v>
      </c>
      <c r="D67" s="103" t="str">
        <f>Criteria!C66</f>
        <v>AA</v>
      </c>
      <c r="E67" s="104" t="str">
        <f>Criteria!D66</f>
        <v>For each field that expects personal user data, is input facilitated?</v>
      </c>
      <c r="F67" s="105" t="s">
        <v>2</v>
      </c>
      <c r="G67" s="106"/>
      <c r="H67" s="104"/>
      <c r="I67" s="107"/>
      <c r="J67" s="108"/>
    </row>
    <row r="68" spans="1:10" ht="55.35" customHeight="1">
      <c r="A68" s="101" t="str">
        <f>Criteria!$A67</f>
        <v>Navigation</v>
      </c>
      <c r="B68" s="103">
        <v>65</v>
      </c>
      <c r="C68" s="103" t="str">
        <f>Criteria!B67</f>
        <v>10.1</v>
      </c>
      <c r="D68" s="103" t="str">
        <f>Criteria!C67</f>
        <v>A</v>
      </c>
      <c r="E68" s="104" t="str">
        <f>Criteria!D67</f>
        <v>On each screen, is the navigation sequence consistent?</v>
      </c>
      <c r="F68" s="105" t="s">
        <v>2</v>
      </c>
      <c r="G68" s="106"/>
      <c r="H68" s="104"/>
      <c r="I68" s="107"/>
      <c r="J68" s="108"/>
    </row>
    <row r="69" spans="1:10" ht="22.5">
      <c r="A69" s="101" t="str">
        <f>Criteria!$A68</f>
        <v>Navigation</v>
      </c>
      <c r="B69" s="103">
        <v>66</v>
      </c>
      <c r="C69" s="103" t="str">
        <f>Criteria!B68</f>
        <v>10.2</v>
      </c>
      <c r="D69" s="103" t="str">
        <f>Criteria!C68</f>
        <v>A</v>
      </c>
      <c r="E69" s="104" t="str">
        <f>Criteria!D68</f>
        <v>On each screen, is the reading sequence by assistive technologies consistent?</v>
      </c>
      <c r="F69" s="105" t="s">
        <v>2</v>
      </c>
      <c r="G69" s="106"/>
      <c r="H69" s="104"/>
      <c r="I69" s="107"/>
      <c r="J69" s="108"/>
    </row>
    <row r="70" spans="1:10" ht="76.5" customHeight="1">
      <c r="A70" s="101" t="str">
        <f>Criteria!$A69</f>
        <v>Navigation</v>
      </c>
      <c r="B70" s="103">
        <v>67</v>
      </c>
      <c r="C70" s="103" t="str">
        <f>Criteria!B69</f>
        <v>10.3</v>
      </c>
      <c r="D70" s="103" t="str">
        <f>Criteria!C69</f>
        <v>A</v>
      </c>
      <c r="E70" s="104" t="str">
        <f>Criteria!D69</f>
        <v>On each screen, the navigation must not contain any keyboard traps. Is this rule respected?</v>
      </c>
      <c r="F70" s="105" t="s">
        <v>2</v>
      </c>
      <c r="G70" s="106"/>
      <c r="H70" s="104"/>
      <c r="I70" s="107"/>
      <c r="J70" s="108"/>
    </row>
    <row r="71" spans="1:10" ht="33.75">
      <c r="A71" s="101" t="str">
        <f>Criteria!$A70</f>
        <v>Navigation</v>
      </c>
      <c r="B71" s="103">
        <v>68</v>
      </c>
      <c r="C71" s="103" t="str">
        <f>Criteria!B70</f>
        <v>10.4</v>
      </c>
      <c r="D71" s="103" t="str">
        <f>Criteria!C70</f>
        <v>A</v>
      </c>
      <c r="E71" s="104" t="str">
        <f>Criteria!D70</f>
        <v>On each screen, are keyboard shortcuts using only one key (upper or lower case letter, punctuation, number or symbol) controllable by the user?</v>
      </c>
      <c r="F71" s="105" t="s">
        <v>2</v>
      </c>
      <c r="G71" s="106"/>
      <c r="H71" s="104"/>
      <c r="I71" s="107"/>
      <c r="J71" s="108"/>
    </row>
    <row r="72" spans="1:10" ht="33.75">
      <c r="A72" s="101" t="str">
        <f>Criteria!$A71</f>
        <v>Consultation</v>
      </c>
      <c r="B72" s="103">
        <v>69</v>
      </c>
      <c r="C72" s="103" t="str">
        <f>Criteria!B71</f>
        <v>11.1</v>
      </c>
      <c r="D72" s="103" t="str">
        <f>Criteria!C71</f>
        <v>A</v>
      </c>
      <c r="E72" s="104" t="str">
        <f>Criteria!D71</f>
        <v>For each screen, does the user have control over each time limit modifying content (excluding special cases)?</v>
      </c>
      <c r="F72" s="105" t="s">
        <v>2</v>
      </c>
      <c r="G72" s="106"/>
      <c r="H72" s="104"/>
      <c r="I72" s="107"/>
      <c r="J72" s="108"/>
    </row>
    <row r="73" spans="1:10" ht="55.35" customHeight="1">
      <c r="A73" s="101" t="str">
        <f>Criteria!$A72</f>
        <v>Consultation</v>
      </c>
      <c r="B73" s="103">
        <v>70</v>
      </c>
      <c r="C73" s="103" t="str">
        <f>Criteria!B72</f>
        <v>11.2</v>
      </c>
      <c r="D73" s="103" t="str">
        <f>Criteria!C72</f>
        <v>A</v>
      </c>
      <c r="E73" s="104" t="str">
        <f>Criteria!D72</f>
        <v>For each screen, can each process limiting the time of a session be stopped or deleted (excluding special cases)?</v>
      </c>
      <c r="F73" s="105" t="s">
        <v>2</v>
      </c>
      <c r="G73" s="106"/>
      <c r="H73" s="104"/>
      <c r="I73" s="107"/>
      <c r="J73" s="108"/>
    </row>
    <row r="74" spans="1:10" ht="55.35" customHeight="1">
      <c r="A74" s="101" t="str">
        <f>Criteria!$A73</f>
        <v>Consultation</v>
      </c>
      <c r="B74" s="103">
        <v>71</v>
      </c>
      <c r="C74" s="103" t="str">
        <f>Criteria!B73</f>
        <v>11.3</v>
      </c>
      <c r="D74" s="103" t="str">
        <f>Criteria!C73</f>
        <v>A</v>
      </c>
      <c r="E74" s="104" t="str">
        <f>Criteria!D73</f>
        <v>On each screen, does each office document available for download have, if necessary, an accessible version (excluding special cases)?</v>
      </c>
      <c r="F74" s="105" t="s">
        <v>2</v>
      </c>
      <c r="G74" s="106"/>
      <c r="H74" s="104"/>
      <c r="I74" s="107"/>
      <c r="J74" s="108"/>
    </row>
    <row r="75" spans="1:10" ht="55.35" customHeight="1">
      <c r="A75" s="101" t="str">
        <f>Criteria!$A74</f>
        <v>Consultation</v>
      </c>
      <c r="B75" s="103">
        <v>72</v>
      </c>
      <c r="C75" s="103" t="str">
        <f>Criteria!B74</f>
        <v>11.4</v>
      </c>
      <c r="D75" s="103" t="str">
        <f>Criteria!C74</f>
        <v>A</v>
      </c>
      <c r="E75" s="104" t="str">
        <f>Criteria!D74</f>
        <v>For each office document with an accessible version, does this version offer the same information (excluding special cases)?</v>
      </c>
      <c r="F75" s="105" t="s">
        <v>2</v>
      </c>
      <c r="G75" s="106"/>
      <c r="H75" s="104"/>
      <c r="I75" s="107"/>
      <c r="J75" s="108"/>
    </row>
    <row r="76" spans="1:10" ht="55.35" customHeight="1">
      <c r="A76" s="101" t="str">
        <f>Criteria!$A75</f>
        <v>Consultation</v>
      </c>
      <c r="B76" s="103">
        <v>73</v>
      </c>
      <c r="C76" s="103" t="str">
        <f>Criteria!B75</f>
        <v>11.5</v>
      </c>
      <c r="D76" s="103" t="str">
        <f>Criteria!C75</f>
        <v>A</v>
      </c>
      <c r="E76" s="104" t="str">
        <f>Criteria!D75</f>
        <v>On each screen, does each cryptic content (ASCII art, emoticon, cryptic syntax) have an alternative?</v>
      </c>
      <c r="F76" s="105" t="s">
        <v>2</v>
      </c>
      <c r="G76" s="106"/>
      <c r="H76" s="104"/>
      <c r="I76" s="107"/>
      <c r="J76" s="108"/>
    </row>
    <row r="77" spans="1:10" ht="33.75">
      <c r="A77" s="101" t="str">
        <f>Criteria!$A76</f>
        <v>Consultation</v>
      </c>
      <c r="B77" s="103">
        <v>74</v>
      </c>
      <c r="C77" s="103" t="str">
        <f>Criteria!B76</f>
        <v>11.6</v>
      </c>
      <c r="D77" s="103" t="str">
        <f>Criteria!C76</f>
        <v>A</v>
      </c>
      <c r="E77" s="104" t="str">
        <f>Criteria!D76</f>
        <v>On each screen, for each cryptic content (ASCII art, emoticon, cryptic syntax) having an alternative, is this alternative relevant?</v>
      </c>
      <c r="F77" s="105" t="s">
        <v>2</v>
      </c>
      <c r="G77" s="106"/>
      <c r="H77" s="104"/>
      <c r="I77" s="107"/>
      <c r="J77" s="108"/>
    </row>
    <row r="78" spans="1:10" ht="22.5">
      <c r="A78" s="101" t="str">
        <f>Criteria!$A77</f>
        <v>Consultation</v>
      </c>
      <c r="B78" s="103">
        <v>75</v>
      </c>
      <c r="C78" s="103" t="str">
        <f>Criteria!B77</f>
        <v>11.7</v>
      </c>
      <c r="D78" s="103" t="str">
        <f>Criteria!C77</f>
        <v>A</v>
      </c>
      <c r="E78" s="104" t="str">
        <f>Criteria!D77</f>
        <v>On each screen, are sudden change in brightness or blinking effects used correctly?</v>
      </c>
      <c r="F78" s="105" t="s">
        <v>2</v>
      </c>
      <c r="G78" s="106"/>
      <c r="H78" s="104"/>
      <c r="I78" s="107"/>
      <c r="J78" s="108"/>
    </row>
    <row r="79" spans="1:10" ht="55.35" customHeight="1">
      <c r="A79" s="101" t="str">
        <f>Criteria!$A78</f>
        <v>Consultation</v>
      </c>
      <c r="B79" s="103">
        <v>76</v>
      </c>
      <c r="C79" s="103" t="str">
        <f>Criteria!B78</f>
        <v>11.8</v>
      </c>
      <c r="D79" s="103" t="str">
        <f>Criteria!C78</f>
        <v>A</v>
      </c>
      <c r="E79" s="104" t="str">
        <f>Criteria!D78</f>
        <v>On each screen, is each moving or blinking content controllable by the user?</v>
      </c>
      <c r="F79" s="105" t="s">
        <v>2</v>
      </c>
      <c r="G79" s="106"/>
      <c r="H79" s="104"/>
      <c r="I79" s="107"/>
      <c r="J79" s="108"/>
    </row>
    <row r="80" spans="1:10" ht="55.35" customHeight="1">
      <c r="A80" s="101" t="str">
        <f>Criteria!$A79</f>
        <v>Consultation</v>
      </c>
      <c r="B80" s="103">
        <v>77</v>
      </c>
      <c r="C80" s="103" t="str">
        <f>Criteria!B79</f>
        <v>11.9</v>
      </c>
      <c r="D80" s="103" t="str">
        <f>Criteria!C79</f>
        <v>AA</v>
      </c>
      <c r="E80" s="104" t="str">
        <f>Criteria!D79</f>
        <v>On each screen, is the content offered viewable regardless of screen orientation (portrait or landscape) (excluding special cases)?</v>
      </c>
      <c r="F80" s="105" t="s">
        <v>2</v>
      </c>
      <c r="G80" s="106"/>
      <c r="H80" s="104"/>
      <c r="I80" s="107"/>
      <c r="J80" s="108"/>
    </row>
    <row r="81" spans="1:10" ht="55.35" customHeight="1">
      <c r="A81" s="101" t="str">
        <f>Criteria!$A80</f>
        <v>Consultation</v>
      </c>
      <c r="B81" s="103">
        <v>78</v>
      </c>
      <c r="C81" s="103" t="str">
        <f>Criteria!B80</f>
        <v>11.10</v>
      </c>
      <c r="D81" s="103" t="str">
        <f>Criteria!C80</f>
        <v>A</v>
      </c>
      <c r="E81" s="104" t="str">
        <f>Criteria!D80</f>
        <v>On each screen, are the features that can be activated using a complex gesture able to be activated using a simple gesture (excluding special cases)?</v>
      </c>
      <c r="F81" s="105" t="s">
        <v>2</v>
      </c>
      <c r="G81" s="106"/>
      <c r="H81" s="104"/>
      <c r="I81" s="107"/>
      <c r="J81" s="108"/>
    </row>
    <row r="82" spans="1:10" ht="55.35" customHeight="1">
      <c r="A82" s="101" t="str">
        <f>Criteria!$A81</f>
        <v>Consultation</v>
      </c>
      <c r="B82" s="103">
        <v>79</v>
      </c>
      <c r="C82" s="103" t="str">
        <f>Criteria!B81</f>
        <v>11.11</v>
      </c>
      <c r="D82" s="103" t="str">
        <f>Criteria!C81</f>
        <v>A</v>
      </c>
      <c r="E82" s="104" t="str">
        <f>Criteria!D81</f>
        <v>On each screen, are the features that can be activated by performing simultaneous actions activated by means of a single action? Is this rule respected (excluding special cases)?</v>
      </c>
      <c r="F82" s="105" t="s">
        <v>2</v>
      </c>
      <c r="G82" s="106"/>
      <c r="H82" s="104"/>
      <c r="I82" s="107"/>
      <c r="J82" s="108"/>
    </row>
    <row r="83" spans="1:10" ht="55.35" customHeight="1">
      <c r="A83" s="101" t="str">
        <f>Criteria!$A82</f>
        <v>Consultation</v>
      </c>
      <c r="B83" s="103">
        <v>80</v>
      </c>
      <c r="C83" s="103" t="str">
        <f>Criteria!B82</f>
        <v>11.12</v>
      </c>
      <c r="D83" s="103" t="str">
        <f>Criteria!C82</f>
        <v>A</v>
      </c>
      <c r="E83" s="104" t="str">
        <f>Criteria!D82</f>
        <v>On each screen, can actions triggered by a pointing device on a single point on the screen be cancelled (excluding special cases)?</v>
      </c>
      <c r="F83" s="105" t="s">
        <v>2</v>
      </c>
      <c r="G83" s="106"/>
      <c r="H83" s="104"/>
      <c r="I83" s="107"/>
      <c r="J83" s="108"/>
    </row>
    <row r="84" spans="1:10" ht="55.35" customHeight="1">
      <c r="A84" s="101" t="str">
        <f>Criteria!$A83</f>
        <v>Consultation</v>
      </c>
      <c r="B84" s="103">
        <v>81</v>
      </c>
      <c r="C84" s="103" t="str">
        <f>Criteria!B83</f>
        <v>11.13</v>
      </c>
      <c r="D84" s="103" t="str">
        <f>Criteria!C83</f>
        <v>A</v>
      </c>
      <c r="E84" s="104" t="str">
        <f>Criteria!D83</f>
        <v>On each screen, can the features involving movement from or to the device be satisfied in an alternative way (excluding special cases)?</v>
      </c>
      <c r="F84" s="105" t="s">
        <v>2</v>
      </c>
      <c r="G84" s="106"/>
      <c r="H84" s="104"/>
      <c r="I84" s="107"/>
      <c r="J84" s="108"/>
    </row>
    <row r="85" spans="1:10" ht="55.35" customHeight="1">
      <c r="A85" s="101" t="str">
        <f>Criteria!$A84</f>
        <v>Consultation</v>
      </c>
      <c r="B85" s="103">
        <v>82</v>
      </c>
      <c r="C85" s="103" t="str">
        <f>Criteria!B84</f>
        <v>11.14</v>
      </c>
      <c r="D85" s="103" t="str">
        <f>Criteria!C84</f>
        <v>AA</v>
      </c>
      <c r="E85" s="104" t="str">
        <f>Criteria!D84</f>
        <v>For each document conversion feature, is the accessibility information available in the source document retained in the destination document (excluding special cases)?</v>
      </c>
      <c r="F85" s="105" t="s">
        <v>2</v>
      </c>
      <c r="G85" s="106"/>
      <c r="H85" s="104"/>
      <c r="I85" s="107"/>
      <c r="J85" s="108"/>
    </row>
    <row r="86" spans="1:10" ht="55.35" customHeight="1">
      <c r="A86" s="101" t="str">
        <f>Criteria!$A85</f>
        <v>Consultation</v>
      </c>
      <c r="B86" s="103">
        <v>83</v>
      </c>
      <c r="C86" s="103" t="str">
        <f>Criteria!B85</f>
        <v>11.15</v>
      </c>
      <c r="D86" s="103" t="str">
        <f>Criteria!C85</f>
        <v>A</v>
      </c>
      <c r="E86" s="104" t="str">
        <f>Criteria!D85</f>
        <v>Is an alternative method available for each identification or control functionality of the application that relies on the use of biological characteristics of the user?</v>
      </c>
      <c r="F86" s="105" t="s">
        <v>2</v>
      </c>
      <c r="G86" s="106"/>
      <c r="H86" s="104"/>
      <c r="I86" s="107"/>
      <c r="J86" s="108"/>
    </row>
    <row r="87" spans="1:10" ht="55.35" customHeight="1">
      <c r="A87" s="101" t="str">
        <f>Criteria!$A86</f>
        <v>Consultation</v>
      </c>
      <c r="B87" s="103">
        <v>84</v>
      </c>
      <c r="C87" s="103" t="str">
        <f>Criteria!B86</f>
        <v>11.16</v>
      </c>
      <c r="D87" s="103" t="str">
        <f>Criteria!C86</f>
        <v>A</v>
      </c>
      <c r="E87" s="104" t="str">
        <f>Criteria!D86</f>
        <v>For each application that incorporates key repeat functionality, is the repeat adjustable (excluding special cases)?</v>
      </c>
      <c r="F87" s="105" t="s">
        <v>2</v>
      </c>
      <c r="G87" s="106"/>
      <c r="H87" s="104"/>
      <c r="I87" s="107"/>
      <c r="J87" s="108"/>
    </row>
    <row r="88" spans="1:10" ht="55.35" customHeight="1">
      <c r="A88" s="101" t="str">
        <f>Criteria!$A87</f>
        <v>Documentation and accessibility features</v>
      </c>
      <c r="B88" s="103">
        <v>85</v>
      </c>
      <c r="C88" s="103" t="str">
        <f>Criteria!B87</f>
        <v>12.1</v>
      </c>
      <c r="D88" s="103" t="str">
        <f>Criteria!C87</f>
        <v>AA</v>
      </c>
      <c r="E88" s="104" t="str">
        <f>Criteria!D87</f>
        <v>Does the application documentation describe the accessibility features of the application and their use?</v>
      </c>
      <c r="F88" s="105" t="s">
        <v>2</v>
      </c>
      <c r="G88" s="106"/>
      <c r="H88" s="104"/>
      <c r="I88" s="107"/>
      <c r="J88" s="108"/>
    </row>
    <row r="89" spans="1:10" ht="55.35" customHeight="1">
      <c r="A89" s="101" t="str">
        <f>Criteria!$A88</f>
        <v>Documentation and accessibility features</v>
      </c>
      <c r="B89" s="103">
        <v>86</v>
      </c>
      <c r="C89" s="103" t="str">
        <f>Criteria!B88</f>
        <v>12.2</v>
      </c>
      <c r="D89" s="103" t="str">
        <f>Criteria!C88</f>
        <v>A</v>
      </c>
      <c r="E89" s="104" t="str">
        <f>Criteria!D88</f>
        <v>For each accessibility feature described in the documentation, the entire path that enables it to be activated meets the accessibility needs of the users who require it. Is this rule respected (excluding special cases)?</v>
      </c>
      <c r="F89" s="105" t="s">
        <v>2</v>
      </c>
      <c r="G89" s="106"/>
      <c r="H89" s="104"/>
      <c r="I89" s="107"/>
      <c r="J89" s="108"/>
    </row>
    <row r="90" spans="1:10" ht="55.35" customHeight="1">
      <c r="A90" s="101" t="str">
        <f>Criteria!$A89</f>
        <v>Documentation and accessibility features</v>
      </c>
      <c r="B90" s="103">
        <v>87</v>
      </c>
      <c r="C90" s="103" t="str">
        <f>Criteria!B89</f>
        <v>12.3</v>
      </c>
      <c r="D90" s="103" t="str">
        <f>Criteria!C89</f>
        <v>A</v>
      </c>
      <c r="E90" s="104" t="str">
        <f>Criteria!D89</f>
        <v>The application does not interfere with the accessibility features of the platform. Is this rule respected?</v>
      </c>
      <c r="F90" s="105" t="s">
        <v>2</v>
      </c>
      <c r="G90" s="106"/>
      <c r="H90" s="104"/>
      <c r="I90" s="107"/>
      <c r="J90" s="108"/>
    </row>
    <row r="91" spans="1:10" ht="55.35" customHeight="1">
      <c r="A91" s="101" t="str">
        <f>Criteria!$A90</f>
        <v>Documentation and accessibility features</v>
      </c>
      <c r="B91" s="103">
        <v>88</v>
      </c>
      <c r="C91" s="103" t="str">
        <f>Criteria!B90</f>
        <v>12.4</v>
      </c>
      <c r="D91" s="103" t="str">
        <f>Criteria!C90</f>
        <v>A</v>
      </c>
      <c r="E91" s="104" t="str">
        <f>Criteria!D90</f>
        <v>Is the application documentation accessible?</v>
      </c>
      <c r="F91" s="105" t="s">
        <v>2</v>
      </c>
      <c r="G91" s="106"/>
      <c r="H91" s="104"/>
      <c r="I91" s="107"/>
      <c r="J91" s="108"/>
    </row>
    <row r="92" spans="1:10" ht="55.35" customHeight="1">
      <c r="A92" s="101" t="str">
        <f>Criteria!$A91</f>
        <v>Editing tools</v>
      </c>
      <c r="B92" s="103">
        <v>89</v>
      </c>
      <c r="C92" s="103" t="str">
        <f>Criteria!B91</f>
        <v>13.1</v>
      </c>
      <c r="D92" s="103" t="str">
        <f>Criteria!C91</f>
        <v>A</v>
      </c>
      <c r="E92" s="104" t="str">
        <f>Criteria!D91</f>
        <v>Can the editing tool be used to define the accessibility information required to create compliant content?</v>
      </c>
      <c r="F92" s="105" t="s">
        <v>2</v>
      </c>
      <c r="G92" s="106"/>
      <c r="H92" s="104"/>
      <c r="I92" s="107"/>
      <c r="J92" s="108"/>
    </row>
    <row r="93" spans="1:10" ht="22.5">
      <c r="A93" s="101" t="str">
        <f>Criteria!$A92</f>
        <v>Editing tools</v>
      </c>
      <c r="B93" s="103">
        <v>90</v>
      </c>
      <c r="C93" s="103" t="str">
        <f>Criteria!B92</f>
        <v>13.2</v>
      </c>
      <c r="D93" s="103" t="str">
        <f>Criteria!C92</f>
        <v>A</v>
      </c>
      <c r="E93" s="104" t="str">
        <f>Criteria!D92</f>
        <v>Does the editing tool provide help with creating accessible content?</v>
      </c>
      <c r="F93" s="105" t="s">
        <v>2</v>
      </c>
      <c r="G93" s="106"/>
      <c r="H93" s="104"/>
      <c r="I93" s="107"/>
      <c r="J93" s="108"/>
    </row>
    <row r="94" spans="1:10" ht="55.35" customHeight="1">
      <c r="A94" s="101" t="str">
        <f>Criteria!$A93</f>
        <v>Editing tools</v>
      </c>
      <c r="B94" s="103">
        <v>91</v>
      </c>
      <c r="C94" s="103" t="str">
        <f>Criteria!B93</f>
        <v>13.3</v>
      </c>
      <c r="D94" s="103" t="str">
        <f>Criteria!C93</f>
        <v>A</v>
      </c>
      <c r="E94" s="104" t="str">
        <f>Criteria!D93</f>
        <v>Is the content generated by each content transformation accessible (excluding special cases)?</v>
      </c>
      <c r="F94" s="105" t="s">
        <v>2</v>
      </c>
      <c r="G94" s="106"/>
      <c r="H94" s="104"/>
      <c r="I94" s="107"/>
      <c r="J94" s="108"/>
    </row>
    <row r="95" spans="1:10" ht="55.35" customHeight="1">
      <c r="A95" s="101" t="str">
        <f>Criteria!$A94</f>
        <v>Editing tools</v>
      </c>
      <c r="B95" s="103">
        <v>92</v>
      </c>
      <c r="C95" s="103" t="str">
        <f>Criteria!B94</f>
        <v>13.4</v>
      </c>
      <c r="D95" s="103" t="str">
        <f>Criteria!C94</f>
        <v>AA</v>
      </c>
      <c r="E95" s="104" t="str">
        <f>Criteria!D94</f>
        <v>For each accessibility error identified by an automatic or semi-automatic accessibility test, does the editing tool provide suggestions for repair?</v>
      </c>
      <c r="F95" s="105" t="s">
        <v>2</v>
      </c>
      <c r="G95" s="106"/>
      <c r="H95" s="104"/>
      <c r="I95" s="107"/>
      <c r="J95" s="108"/>
    </row>
    <row r="96" spans="1:10" ht="55.35" customHeight="1">
      <c r="A96" s="101" t="str">
        <f>Criteria!$A95</f>
        <v>Editing tools</v>
      </c>
      <c r="B96" s="103">
        <v>93</v>
      </c>
      <c r="C96" s="103" t="str">
        <f>Criteria!B95</f>
        <v>13.5</v>
      </c>
      <c r="D96" s="103" t="str">
        <f>Criteria!C95</f>
        <v>A</v>
      </c>
      <c r="E96" s="104" t="str">
        <f>Criteria!D95</f>
        <v>For each set of templates, at least one template meets the requirements of the RAWeb. Is this rule respected?</v>
      </c>
      <c r="F96" s="105" t="s">
        <v>2</v>
      </c>
      <c r="G96" s="106"/>
      <c r="H96" s="104"/>
      <c r="I96" s="107"/>
      <c r="J96" s="108"/>
    </row>
    <row r="97" spans="1:10" ht="22.5">
      <c r="A97" s="101" t="str">
        <f>Criteria!$A96</f>
        <v>Editing tools</v>
      </c>
      <c r="B97" s="103">
        <v>94</v>
      </c>
      <c r="C97" s="103" t="str">
        <f>Criteria!B96</f>
        <v>13.6</v>
      </c>
      <c r="D97" s="103" t="str">
        <f>Criteria!C96</f>
        <v>A</v>
      </c>
      <c r="E97" s="104" t="str">
        <f>Criteria!D96</f>
        <v>Is each template that enables the RAWeb requirements to be met clearly identifiable?</v>
      </c>
      <c r="F97" s="105" t="s">
        <v>2</v>
      </c>
      <c r="G97" s="106"/>
      <c r="H97" s="104"/>
      <c r="I97" s="107"/>
      <c r="J97" s="108"/>
    </row>
    <row r="98" spans="1:10" ht="33.75">
      <c r="A98" s="101" t="str">
        <f>Criteria!$A97</f>
        <v>Support services</v>
      </c>
      <c r="B98" s="103">
        <v>95</v>
      </c>
      <c r="C98" s="103" t="str">
        <f>Criteria!B97</f>
        <v>14.1</v>
      </c>
      <c r="D98" s="103" t="str">
        <f>Criteria!C97</f>
        <v>AA</v>
      </c>
      <c r="E98" s="104" t="str">
        <f>Criteria!D97</f>
        <v>Does each support service provide information relating to the accessibility features of the application described in the documentation?</v>
      </c>
      <c r="F98" s="105" t="s">
        <v>2</v>
      </c>
      <c r="G98" s="106"/>
      <c r="H98" s="104"/>
      <c r="I98" s="107"/>
      <c r="J98" s="108"/>
    </row>
    <row r="99" spans="1:10" ht="33.75">
      <c r="A99" s="101" t="str">
        <f>Criteria!$A98</f>
        <v>Support services</v>
      </c>
      <c r="B99" s="103">
        <v>96</v>
      </c>
      <c r="C99" s="103" t="str">
        <f>Criteria!B98</f>
        <v>14.2</v>
      </c>
      <c r="D99" s="103" t="str">
        <f>Criteria!C98</f>
        <v>A</v>
      </c>
      <c r="E99" s="104" t="str">
        <f>Criteria!D98</f>
        <v>The support service meets the communication needs of people with disabilities directly or through a relay service. Is this rule respected?</v>
      </c>
      <c r="F99" s="105" t="s">
        <v>2</v>
      </c>
      <c r="G99" s="106"/>
      <c r="H99" s="104"/>
      <c r="I99" s="107"/>
      <c r="J99" s="108"/>
    </row>
    <row r="100" spans="1:10" ht="45">
      <c r="A100" s="101" t="str">
        <f>Criteria!$A99</f>
        <v>Real-time communication</v>
      </c>
      <c r="B100" s="103">
        <v>97</v>
      </c>
      <c r="C100" s="103" t="str">
        <f>Criteria!B99</f>
        <v>15.1</v>
      </c>
      <c r="D100" s="103" t="str">
        <f>Criteria!C99</f>
        <v>A</v>
      </c>
      <c r="E100" s="104" t="str">
        <f>Criteria!D99</f>
        <v>For each two-way voice communication application, is the application capable of encoding and decoding this communication with a frequency range whose upper limit is at least 7,000 Hz?</v>
      </c>
      <c r="F100" s="105" t="s">
        <v>2</v>
      </c>
      <c r="G100" s="106"/>
      <c r="H100" s="104"/>
      <c r="I100" s="107"/>
      <c r="J100" s="108"/>
    </row>
    <row r="101" spans="1:10" ht="33.75">
      <c r="A101" s="101" t="str">
        <f>Criteria!$A100</f>
        <v>Real-time communication</v>
      </c>
      <c r="B101" s="103">
        <v>98</v>
      </c>
      <c r="C101" s="103" t="str">
        <f>Criteria!B100</f>
        <v>15.2</v>
      </c>
      <c r="D101" s="103" t="str">
        <f>Criteria!C100</f>
        <v>A</v>
      </c>
      <c r="E101" s="104" t="str">
        <f>Criteria!D100</f>
        <v>Does each application that supports two-way voice communication have real-time text communication functionality?</v>
      </c>
      <c r="F101" s="105" t="s">
        <v>2</v>
      </c>
      <c r="G101" s="106"/>
      <c r="H101" s="104"/>
      <c r="I101" s="107"/>
      <c r="J101" s="108"/>
    </row>
    <row r="102" spans="1:10" ht="33.75">
      <c r="A102" s="101" t="str">
        <f>Criteria!$A101</f>
        <v>Real-time communication</v>
      </c>
      <c r="B102" s="103">
        <v>99</v>
      </c>
      <c r="C102" s="103" t="str">
        <f>Criteria!B101</f>
        <v>15.3</v>
      </c>
      <c r="D102" s="103" t="str">
        <f>Criteria!C101</f>
        <v>A</v>
      </c>
      <c r="E102" s="104" t="str">
        <f>Criteria!D101</f>
        <v>For each application that allows two-way voice communication and real-time text, are both modes usable simultaneously?</v>
      </c>
      <c r="F102" s="105" t="s">
        <v>2</v>
      </c>
      <c r="G102" s="106"/>
      <c r="H102" s="104"/>
      <c r="I102" s="107"/>
      <c r="J102" s="108"/>
    </row>
    <row r="103" spans="1:10" ht="33.75">
      <c r="A103" s="101" t="str">
        <f>Criteria!$A102</f>
        <v>Real-time communication</v>
      </c>
      <c r="B103" s="103">
        <v>100</v>
      </c>
      <c r="C103" s="103" t="str">
        <f>Criteria!B102</f>
        <v>15.4</v>
      </c>
      <c r="D103" s="103" t="str">
        <f>Criteria!C102</f>
        <v>A</v>
      </c>
      <c r="E103" s="104" t="str">
        <f>Criteria!D102</f>
        <v>For each real-time text communication functionality, can the messages be identified (excluding special cases)?</v>
      </c>
      <c r="F103" s="105" t="s">
        <v>2</v>
      </c>
      <c r="G103" s="106"/>
      <c r="H103" s="104"/>
      <c r="I103" s="107"/>
      <c r="J103" s="108"/>
    </row>
    <row r="104" spans="1:10" ht="22.5">
      <c r="A104" s="101" t="str">
        <f>Criteria!$A103</f>
        <v>Real-time communication</v>
      </c>
      <c r="B104" s="103">
        <v>101</v>
      </c>
      <c r="C104" s="103" t="str">
        <f>Criteria!B103</f>
        <v>15.5</v>
      </c>
      <c r="D104" s="103" t="str">
        <f>Criteria!C103</f>
        <v>A</v>
      </c>
      <c r="E104" s="104" t="str">
        <f>Criteria!D103</f>
        <v>For each two-way voice communication application, is a visual indicator of oral activity present?</v>
      </c>
      <c r="F104" s="105" t="s">
        <v>2</v>
      </c>
      <c r="G104" s="106"/>
      <c r="H104" s="104"/>
      <c r="I104" s="107"/>
      <c r="J104" s="108"/>
    </row>
    <row r="105" spans="1:10" ht="45">
      <c r="A105" s="101" t="str">
        <f>Criteria!$A104</f>
        <v>Real-time communication</v>
      </c>
      <c r="B105" s="103">
        <v>102</v>
      </c>
      <c r="C105" s="103" t="str">
        <f>Criteria!B104</f>
        <v>15.6</v>
      </c>
      <c r="D105" s="103" t="str">
        <f>Criteria!C104</f>
        <v>A</v>
      </c>
      <c r="E105" s="104" t="str">
        <f>Criteria!D104</f>
        <v>Does each real-time text communication application that can interact with other real-time text communication applications comply with the interoperability rules in force?</v>
      </c>
      <c r="F105" s="105" t="s">
        <v>2</v>
      </c>
      <c r="G105" s="106"/>
      <c r="H105" s="104"/>
      <c r="I105" s="107"/>
      <c r="J105" s="108"/>
    </row>
    <row r="106" spans="1:10" ht="45">
      <c r="A106" s="101" t="str">
        <f>Criteria!$A105</f>
        <v>Real-time communication</v>
      </c>
      <c r="B106" s="103">
        <v>103</v>
      </c>
      <c r="C106" s="103" t="str">
        <f>Criteria!B105</f>
        <v>15.7</v>
      </c>
      <c r="D106" s="103" t="str">
        <f>Criteria!C105</f>
        <v>AA</v>
      </c>
      <c r="E106" s="104" t="str">
        <f>Criteria!D105</f>
        <v>For each application that supports real-time text (RTT) communication, the transmission delay for each input unit is 500ms or less. Is this rule respected?</v>
      </c>
      <c r="F106" s="105" t="s">
        <v>2</v>
      </c>
      <c r="G106" s="106"/>
      <c r="H106" s="104"/>
      <c r="I106" s="107"/>
      <c r="J106" s="108"/>
    </row>
    <row r="107" spans="1:10" ht="22.5">
      <c r="A107" s="101" t="str">
        <f>Criteria!$A106</f>
        <v>Real-time communication</v>
      </c>
      <c r="B107" s="103">
        <v>104</v>
      </c>
      <c r="C107" s="103" t="str">
        <f>Criteria!B106</f>
        <v>15.8</v>
      </c>
      <c r="D107" s="103" t="str">
        <f>Criteria!C106</f>
        <v>A</v>
      </c>
      <c r="E107" s="104" t="str">
        <f>Criteria!D106</f>
        <v>For each telecommunication application, is the identification of the party initiating a call accessible?</v>
      </c>
      <c r="F107" s="105" t="s">
        <v>2</v>
      </c>
      <c r="G107" s="106"/>
      <c r="H107" s="104"/>
      <c r="I107" s="107"/>
      <c r="J107" s="108"/>
    </row>
    <row r="108" spans="1:10" ht="55.35" customHeight="1">
      <c r="A108" s="101" t="str">
        <f>Criteria!$A107</f>
        <v>Real-time communication</v>
      </c>
      <c r="B108" s="103">
        <v>105</v>
      </c>
      <c r="C108" s="103" t="str">
        <f>Criteria!B107</f>
        <v>15.9</v>
      </c>
      <c r="D108" s="103" t="str">
        <f>Criteria!C107</f>
        <v>A</v>
      </c>
      <c r="E108" s="104" t="str">
        <f>Criteria!D107</f>
        <v>For each two-way voice communication application that provides caller identification, is there a way to present this identification for sign language users?</v>
      </c>
      <c r="F108" s="105" t="s">
        <v>2</v>
      </c>
      <c r="G108" s="106"/>
      <c r="H108" s="104"/>
      <c r="I108" s="107"/>
      <c r="J108" s="108"/>
    </row>
    <row r="109" spans="1:10" ht="33.75">
      <c r="A109" s="101" t="str">
        <f>Criteria!$A108</f>
        <v>Real-time communication</v>
      </c>
      <c r="B109" s="103">
        <v>106</v>
      </c>
      <c r="C109" s="103" t="str">
        <f>Criteria!B108</f>
        <v>15.10</v>
      </c>
      <c r="D109" s="103" t="str">
        <f>Criteria!C108</f>
        <v>A</v>
      </c>
      <c r="E109" s="104" t="str">
        <f>Criteria!D108</f>
        <v>For each two-way voice communication application that has voice-based services, are these services usable without the need to listen or speak?</v>
      </c>
      <c r="F109" s="105" t="s">
        <v>2</v>
      </c>
      <c r="G109" s="106"/>
      <c r="H109" s="104"/>
      <c r="I109" s="107"/>
      <c r="J109" s="108"/>
    </row>
    <row r="110" spans="1:10" ht="33.75">
      <c r="A110" s="101" t="str">
        <f>Criteria!$A109</f>
        <v>Real-time communication</v>
      </c>
      <c r="B110" s="103">
        <v>107</v>
      </c>
      <c r="C110" s="103" t="str">
        <f>Criteria!B109</f>
        <v>15.11</v>
      </c>
      <c r="D110" s="103" t="str">
        <f>Criteria!C109</f>
        <v>AA</v>
      </c>
      <c r="E110" s="104" t="str">
        <f>Criteria!D109</f>
        <v>For each two-way voice communication application that has real-time video, is the quality of the video sufficient?</v>
      </c>
      <c r="F110" s="105" t="s">
        <v>2</v>
      </c>
    </row>
  </sheetData>
  <autoFilter ref="A3:I109" xr:uid="{00000000-0009-0000-0000-000006000000}"/>
  <mergeCells count="4">
    <mergeCell ref="A1:D1"/>
    <mergeCell ref="E1:I1"/>
    <mergeCell ref="A2:D2"/>
    <mergeCell ref="E2:I2"/>
  </mergeCells>
  <phoneticPr fontId="8" type="noConversion"/>
  <conditionalFormatting sqref="G4:G109">
    <cfRule type="cellIs" dxfId="183" priority="23" operator="equal">
      <formula>"D"</formula>
    </cfRule>
  </conditionalFormatting>
  <conditionalFormatting sqref="F4:F110">
    <cfRule type="cellIs" dxfId="182" priority="9" operator="equal">
      <formula>"c"</formula>
    </cfRule>
    <cfRule type="cellIs" dxfId="181" priority="10" operator="equal">
      <formula>"nc"</formula>
    </cfRule>
    <cfRule type="cellIs" dxfId="180" priority="11" operator="equal">
      <formula>"na"</formula>
    </cfRule>
    <cfRule type="cellIs" dxfId="179" priority="12" operator="equal">
      <formula>"nt"</formula>
    </cfRule>
  </conditionalFormatting>
  <conditionalFormatting sqref="F4:F5">
    <cfRule type="cellIs" dxfId="178" priority="5" operator="equal">
      <formula>"c"</formula>
    </cfRule>
    <cfRule type="cellIs" dxfId="177" priority="6" operator="equal">
      <formula>"nc"</formula>
    </cfRule>
    <cfRule type="cellIs" dxfId="176" priority="7" operator="equal">
      <formula>"na"</formula>
    </cfRule>
    <cfRule type="cellIs" dxfId="175" priority="8" operator="equal">
      <formula>"nt"</formula>
    </cfRule>
  </conditionalFormatting>
  <conditionalFormatting sqref="F13:F14">
    <cfRule type="cellIs" dxfId="174" priority="1" operator="equal">
      <formula>"c"</formula>
    </cfRule>
    <cfRule type="cellIs" dxfId="173" priority="2" operator="equal">
      <formula>"nc"</formula>
    </cfRule>
    <cfRule type="cellIs" dxfId="172" priority="3" operator="equal">
      <formula>"na"</formula>
    </cfRule>
    <cfRule type="cellIs" dxfId="171" priority="4" operator="equal">
      <formula>"nt"</formula>
    </cfRule>
  </conditionalFormatting>
  <pageMargins left="0.7" right="0.7" top="0.75" bottom="0.75" header="0.3" footer="0.3"/>
  <pageSetup paperSize="9" orientation="landscape" horizontalDpi="4294967293" verticalDpi="4294967293"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CalculationBase!$AH$7:$AH$10</xm:f>
          </x14:formula1>
          <xm:sqref>F4:F110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10"/>
  <sheetViews>
    <sheetView zoomScale="115" zoomScaleNormal="115" workbookViewId="0">
      <selection activeCell="A3" sqref="A3:J3"/>
    </sheetView>
  </sheetViews>
  <sheetFormatPr defaultColWidth="8.5703125" defaultRowHeight="14.25"/>
  <cols>
    <col min="1" max="1" width="14.5703125" style="97" customWidth="1"/>
    <col min="2" max="2" width="5.42578125" style="110" hidden="1" customWidth="1"/>
    <col min="3" max="3" width="5.42578125" style="110" customWidth="1"/>
    <col min="4" max="4" width="4.42578125" style="110" customWidth="1"/>
    <col min="5" max="5" width="38.42578125" style="99" customWidth="1"/>
    <col min="6" max="7" width="5.42578125" style="99" customWidth="1"/>
    <col min="8" max="8" width="70.5703125" style="99" customWidth="1"/>
    <col min="9" max="9" width="36.42578125" style="99" customWidth="1"/>
    <col min="10" max="10" width="30.5703125" style="99" customWidth="1"/>
    <col min="11" max="11" width="8.5703125" style="99"/>
    <col min="12" max="16384" width="8.5703125" style="97"/>
  </cols>
  <sheetData>
    <row r="1" spans="1:11">
      <c r="A1" s="156" t="s">
        <v>289</v>
      </c>
      <c r="B1" s="156"/>
      <c r="C1" s="156"/>
      <c r="D1" s="156"/>
      <c r="E1" s="157" t="str">
        <f ca="1">IF(LOOKUP(J1,Sample!A10:A68,Sample!B10:B68)&lt;&gt;0,LOOKUP(J1,Sample!A10:A68,Sample!B10:B68),"-")</f>
        <v>E02</v>
      </c>
      <c r="F1" s="157"/>
      <c r="G1" s="157"/>
      <c r="H1" s="157"/>
      <c r="I1" s="157"/>
      <c r="J1" s="96" t="str">
        <f ca="1">IFERROR(RIGHT(CELL("nomfichier",$A$2),LEN(CELL("nomfichier",$A$2))-SEARCH("]",CELL("nomfichier",$A$2))), RIGHT(CELL("filename",$A$2),LEN(CELL("filename",$A$2))-SEARCH("]",CELL("filename",$A$2))))</f>
        <v>E02</v>
      </c>
      <c r="K1" s="97"/>
    </row>
    <row r="2" spans="1:11">
      <c r="A2" s="158" t="s">
        <v>290</v>
      </c>
      <c r="B2" s="158"/>
      <c r="C2" s="158"/>
      <c r="D2" s="158"/>
      <c r="E2" s="159" t="str">
        <f ca="1">IF(LOOKUP(J1,Sample!A10:A68,Sample!C10:C68)&lt;&gt;0,LOOKUP(J1,Sample!A10:A68,Sample!C10:C68),"-")</f>
        <v>-</v>
      </c>
      <c r="F2" s="159"/>
      <c r="G2" s="159"/>
      <c r="H2" s="159"/>
      <c r="I2" s="159"/>
      <c r="J2" s="98"/>
    </row>
    <row r="3" spans="1:11" s="102" customFormat="1" ht="33.75">
      <c r="A3" s="100" t="s">
        <v>148</v>
      </c>
      <c r="B3" s="100" t="s">
        <v>291</v>
      </c>
      <c r="C3" s="100" t="s">
        <v>149</v>
      </c>
      <c r="D3" s="100" t="s">
        <v>150</v>
      </c>
      <c r="E3" s="101" t="s">
        <v>151</v>
      </c>
      <c r="F3" s="100" t="s">
        <v>292</v>
      </c>
      <c r="G3" s="100" t="s">
        <v>293</v>
      </c>
      <c r="H3" s="101" t="s">
        <v>294</v>
      </c>
      <c r="I3" s="101" t="s">
        <v>295</v>
      </c>
      <c r="J3" s="101" t="s">
        <v>296</v>
      </c>
    </row>
    <row r="4" spans="1:11" s="99" customFormat="1" ht="22.5">
      <c r="A4" s="101" t="str">
        <f>Criteria!$A3</f>
        <v>Graphic elements</v>
      </c>
      <c r="B4" s="103">
        <v>1</v>
      </c>
      <c r="C4" s="103" t="str">
        <f>Criteria!B3</f>
        <v>1.1</v>
      </c>
      <c r="D4" s="103" t="str">
        <f>Criteria!C3</f>
        <v>A</v>
      </c>
      <c r="E4" s="104" t="str">
        <f>Criteria!D3</f>
        <v>Is every decorative graphic element ignored by assistive technologies?</v>
      </c>
      <c r="F4" s="105" t="s">
        <v>2</v>
      </c>
      <c r="G4" s="106"/>
      <c r="H4" s="104"/>
      <c r="I4" s="107"/>
      <c r="J4" s="111"/>
    </row>
    <row r="5" spans="1:11" s="99" customFormat="1" ht="33.75">
      <c r="A5" s="101" t="str">
        <f>Criteria!$A4</f>
        <v>Graphic elements</v>
      </c>
      <c r="B5" s="103">
        <v>2</v>
      </c>
      <c r="C5" s="103" t="str">
        <f>Criteria!B4</f>
        <v>1.2</v>
      </c>
      <c r="D5" s="103" t="str">
        <f>Criteria!C4</f>
        <v>A</v>
      </c>
      <c r="E5" s="104" t="str">
        <f>Criteria!D4</f>
        <v>Does each graphic element conveying information have an alternative accessible to assistive technologies?</v>
      </c>
      <c r="F5" s="105" t="s">
        <v>2</v>
      </c>
      <c r="G5" s="106"/>
      <c r="H5" s="104"/>
      <c r="I5" s="107"/>
      <c r="J5" s="108"/>
    </row>
    <row r="6" spans="1:11" s="99" customFormat="1" ht="33.75">
      <c r="A6" s="101" t="str">
        <f>Criteria!$A5</f>
        <v>Graphic elements</v>
      </c>
      <c r="B6" s="103">
        <v>3</v>
      </c>
      <c r="C6" s="103" t="str">
        <f>Criteria!B5</f>
        <v>1.3</v>
      </c>
      <c r="D6" s="103" t="str">
        <f>Criteria!C5</f>
        <v>A</v>
      </c>
      <c r="E6" s="104" t="str">
        <f>Criteria!D5</f>
        <v>For each graphic element conveying information, is the alternative accessible to assistive technologies relevant (excluding special cases)?</v>
      </c>
      <c r="F6" s="105" t="s">
        <v>2</v>
      </c>
      <c r="G6" s="106"/>
      <c r="H6" s="104"/>
      <c r="I6" s="107"/>
      <c r="J6" s="108"/>
    </row>
    <row r="7" spans="1:11" ht="45">
      <c r="A7" s="101" t="str">
        <f>Criteria!$A6</f>
        <v>Graphic elements</v>
      </c>
      <c r="B7" s="103">
        <v>4</v>
      </c>
      <c r="C7" s="103" t="str">
        <f>Criteria!B6</f>
        <v>1.4</v>
      </c>
      <c r="D7" s="103" t="str">
        <f>Criteria!C6</f>
        <v>A</v>
      </c>
      <c r="E7" s="104" t="str">
        <f>Criteria!D6</f>
        <v>For each graphic element used as a CAPTCHA or as a test graphic element, does the alternative rendered by assistive technologies make it possible to identify the nature and function of the graphic element?</v>
      </c>
      <c r="F7" s="105" t="s">
        <v>2</v>
      </c>
      <c r="G7" s="106"/>
      <c r="H7" s="104"/>
      <c r="I7" s="107"/>
      <c r="J7" s="108"/>
    </row>
    <row r="8" spans="1:11" ht="22.5">
      <c r="A8" s="101" t="str">
        <f>Criteria!$A7</f>
        <v>Graphic elements</v>
      </c>
      <c r="B8" s="103">
        <v>5</v>
      </c>
      <c r="C8" s="103" t="str">
        <f>Criteria!B7</f>
        <v>1.5</v>
      </c>
      <c r="D8" s="103" t="str">
        <f>Criteria!C7</f>
        <v>A</v>
      </c>
      <c r="E8" s="104" t="str">
        <f>Criteria!D7</f>
        <v>Does each graphic element used as a CAPTCHA have an alternative?</v>
      </c>
      <c r="F8" s="105" t="s">
        <v>2</v>
      </c>
      <c r="G8" s="106"/>
      <c r="H8" s="104"/>
      <c r="I8" s="107"/>
      <c r="J8" s="108"/>
    </row>
    <row r="9" spans="1:11" ht="22.5">
      <c r="A9" s="101" t="str">
        <f>Criteria!$A8</f>
        <v>Graphic elements</v>
      </c>
      <c r="B9" s="103">
        <v>6</v>
      </c>
      <c r="C9" s="103" t="str">
        <f>Criteria!B8</f>
        <v>1.6</v>
      </c>
      <c r="D9" s="103" t="str">
        <f>Criteria!C8</f>
        <v>A</v>
      </c>
      <c r="E9" s="104" t="str">
        <f>Criteria!D8</f>
        <v>Does each graphic element conveying information have, where necessary, a detailed description?</v>
      </c>
      <c r="F9" s="105" t="s">
        <v>2</v>
      </c>
      <c r="G9" s="106"/>
      <c r="H9" s="104"/>
      <c r="I9" s="107"/>
      <c r="J9" s="108"/>
    </row>
    <row r="10" spans="1:11" ht="22.5">
      <c r="A10" s="101" t="str">
        <f>Criteria!$A9</f>
        <v>Graphic elements</v>
      </c>
      <c r="B10" s="103">
        <v>7</v>
      </c>
      <c r="C10" s="103" t="str">
        <f>Criteria!B9</f>
        <v>1.7</v>
      </c>
      <c r="D10" s="103" t="str">
        <f>Criteria!C9</f>
        <v>A</v>
      </c>
      <c r="E10" s="104" t="str">
        <f>Criteria!D9</f>
        <v>For each graphic element conveying information with a detailed description, is this description relevant?</v>
      </c>
      <c r="F10" s="105" t="s">
        <v>2</v>
      </c>
      <c r="G10" s="106"/>
      <c r="H10" s="104"/>
      <c r="I10" s="107"/>
      <c r="J10" s="108"/>
    </row>
    <row r="11" spans="1:11" ht="45">
      <c r="A11" s="101" t="str">
        <f>Criteria!$A10</f>
        <v>Graphic elements</v>
      </c>
      <c r="B11" s="103">
        <v>8</v>
      </c>
      <c r="C11" s="103" t="str">
        <f>Criteria!B10</f>
        <v>1.8</v>
      </c>
      <c r="D11" s="103" t="str">
        <f>Criteria!C10</f>
        <v>AA</v>
      </c>
      <c r="E11" s="104" t="str">
        <f>Criteria!D10</f>
        <v>Each text graphic element conveying information, in the absence of a replacement mechanism, must, if possible, be replaced by styled text. Is this rule respected (excluding special cases)?</v>
      </c>
      <c r="F11" s="105" t="s">
        <v>2</v>
      </c>
      <c r="G11" s="106"/>
      <c r="H11" s="104"/>
      <c r="I11" s="107"/>
      <c r="J11" s="108"/>
    </row>
    <row r="12" spans="1:11" ht="22.5">
      <c r="A12" s="101" t="str">
        <f>Criteria!$A11</f>
        <v>Graphic elements</v>
      </c>
      <c r="B12" s="103">
        <v>9</v>
      </c>
      <c r="C12" s="103" t="str">
        <f>Criteria!B11</f>
        <v>1.9</v>
      </c>
      <c r="D12" s="103" t="str">
        <f>Criteria!C11</f>
        <v>AA</v>
      </c>
      <c r="E12" s="104" t="str">
        <f>Criteria!D11</f>
        <v>Is each graphic element with legend correctly rendered by assistive technologies?</v>
      </c>
      <c r="F12" s="105" t="s">
        <v>2</v>
      </c>
      <c r="G12" s="106"/>
      <c r="H12" s="104"/>
      <c r="I12" s="107"/>
      <c r="J12" s="108"/>
    </row>
    <row r="13" spans="1:11" ht="22.5">
      <c r="A13" s="101" t="str">
        <f>Criteria!$A12</f>
        <v>Colours</v>
      </c>
      <c r="B13" s="103">
        <v>10</v>
      </c>
      <c r="C13" s="103" t="str">
        <f>Criteria!B12</f>
        <v>2.1</v>
      </c>
      <c r="D13" s="103" t="str">
        <f>Criteria!C12</f>
        <v>A</v>
      </c>
      <c r="E13" s="104" t="str">
        <f>Criteria!D12</f>
        <v>On each screen, information must not be provided by colour alone. Is this rule respected?</v>
      </c>
      <c r="F13" s="105" t="s">
        <v>2</v>
      </c>
      <c r="G13" s="106"/>
      <c r="H13" s="104"/>
      <c r="I13" s="107"/>
      <c r="J13" s="108"/>
    </row>
    <row r="14" spans="1:11" ht="33.75">
      <c r="A14" s="101" t="str">
        <f>Criteria!$A13</f>
        <v>Colours</v>
      </c>
      <c r="B14" s="103">
        <v>11</v>
      </c>
      <c r="C14" s="103" t="str">
        <f>Criteria!B13</f>
        <v>2.2</v>
      </c>
      <c r="D14" s="103" t="str">
        <f>Criteria!C13</f>
        <v>AA</v>
      </c>
      <c r="E14" s="104" t="str">
        <f>Criteria!D13</f>
        <v>On each screen, is the contrast between the colour of the text and the colour of its background sufficiently high (excluding special cases)?</v>
      </c>
      <c r="F14" s="105" t="s">
        <v>2</v>
      </c>
      <c r="G14" s="106"/>
      <c r="H14" s="104"/>
      <c r="I14" s="107"/>
      <c r="J14" s="108"/>
    </row>
    <row r="15" spans="1:11" ht="45">
      <c r="A15" s="101" t="str">
        <f>Criteria!$A14</f>
        <v>Colours</v>
      </c>
      <c r="B15" s="103">
        <v>12</v>
      </c>
      <c r="C15" s="103" t="str">
        <f>Criteria!B14</f>
        <v>2.3</v>
      </c>
      <c r="D15" s="103" t="str">
        <f>Criteria!C14</f>
        <v>AA</v>
      </c>
      <c r="E15" s="104" t="str">
        <f>Criteria!D14</f>
        <v>On each screen, are the colours used in the user interface components and the graphic elements conveying information sufficiently contrasted (excluding special cases)?</v>
      </c>
      <c r="F15" s="105" t="s">
        <v>2</v>
      </c>
      <c r="G15" s="106"/>
      <c r="H15" s="104"/>
      <c r="I15" s="107"/>
      <c r="J15" s="108"/>
    </row>
    <row r="16" spans="1:11" ht="33.75">
      <c r="A16" s="101" t="str">
        <f>Criteria!$A15</f>
        <v>Colours</v>
      </c>
      <c r="B16" s="103">
        <v>13</v>
      </c>
      <c r="C16" s="103" t="str">
        <f>Criteria!B15</f>
        <v>2.4</v>
      </c>
      <c r="D16" s="103" t="str">
        <f>Criteria!C15</f>
        <v>AA</v>
      </c>
      <c r="E16" s="104" t="str">
        <f>Criteria!D15</f>
        <v>Is the contrast ratio of each replacement mechanism for displaying a correct contrast ratio sufficiently high?</v>
      </c>
      <c r="F16" s="105" t="s">
        <v>2</v>
      </c>
      <c r="G16" s="106"/>
      <c r="H16" s="104"/>
      <c r="I16" s="107"/>
      <c r="J16" s="108"/>
    </row>
    <row r="17" spans="1:10" ht="33.75">
      <c r="A17" s="101" t="str">
        <f>Criteria!$A16</f>
        <v>Multimedia</v>
      </c>
      <c r="B17" s="103">
        <v>14</v>
      </c>
      <c r="C17" s="103" t="str">
        <f>Criteria!B16</f>
        <v>3.1</v>
      </c>
      <c r="D17" s="103" t="str">
        <f>Criteria!C16</f>
        <v>A</v>
      </c>
      <c r="E17" s="104" t="str">
        <f>Criteria!D16</f>
        <v>Does each pre-recorded audio-only time-based media have, where appropriate, a clearly identifiable adjacent transcript (excluding special cases)?</v>
      </c>
      <c r="F17" s="105" t="s">
        <v>2</v>
      </c>
      <c r="G17" s="106"/>
      <c r="H17" s="104"/>
      <c r="I17" s="107"/>
      <c r="J17" s="108"/>
    </row>
    <row r="18" spans="1:10" ht="33.75">
      <c r="A18" s="101" t="str">
        <f>Criteria!$A17</f>
        <v>Multimedia</v>
      </c>
      <c r="B18" s="103">
        <v>15</v>
      </c>
      <c r="C18" s="103" t="str">
        <f>Criteria!B17</f>
        <v>3.2</v>
      </c>
      <c r="D18" s="103" t="str">
        <f>Criteria!C17</f>
        <v>A</v>
      </c>
      <c r="E18" s="104" t="str">
        <f>Criteria!D17</f>
        <v>For each pre-recorded audio-only time-based media with a transcript, is this transcript relevant (excluding special cases)?</v>
      </c>
      <c r="F18" s="105" t="s">
        <v>2</v>
      </c>
      <c r="G18" s="106"/>
      <c r="H18" s="104"/>
      <c r="I18" s="107"/>
      <c r="J18" s="108"/>
    </row>
    <row r="19" spans="1:10" ht="33.75">
      <c r="A19" s="101" t="str">
        <f>Criteria!$A18</f>
        <v>Multimedia</v>
      </c>
      <c r="B19" s="103">
        <v>16</v>
      </c>
      <c r="C19" s="103" t="str">
        <f>Criteria!B18</f>
        <v>3.3</v>
      </c>
      <c r="D19" s="103" t="str">
        <f>Criteria!C18</f>
        <v>A</v>
      </c>
      <c r="E19" s="104" t="str">
        <f>Criteria!D18</f>
        <v>Does each pre-recorded video-only time-based media have, if necessary, an alternative (excluding special cases)?</v>
      </c>
      <c r="F19" s="105" t="s">
        <v>2</v>
      </c>
      <c r="G19" s="106"/>
      <c r="H19" s="104"/>
      <c r="I19" s="107"/>
      <c r="J19" s="108"/>
    </row>
    <row r="20" spans="1:10" ht="33.75">
      <c r="A20" s="101" t="str">
        <f>Criteria!$A19</f>
        <v>Multimedia</v>
      </c>
      <c r="B20" s="103">
        <v>17</v>
      </c>
      <c r="C20" s="103" t="str">
        <f>Criteria!B19</f>
        <v>3.4</v>
      </c>
      <c r="D20" s="103" t="str">
        <f>Criteria!C19</f>
        <v>A</v>
      </c>
      <c r="E20" s="104" t="str">
        <f>Criteria!D19</f>
        <v>For each pre-recorded video-only time-based media with an alternative, is the alternative relevant (excluding special cases)?</v>
      </c>
      <c r="F20" s="105" t="s">
        <v>2</v>
      </c>
      <c r="G20" s="106"/>
      <c r="H20" s="104"/>
      <c r="I20" s="107"/>
      <c r="J20" s="108"/>
    </row>
    <row r="21" spans="1:10" ht="33.75">
      <c r="A21" s="101" t="str">
        <f>Criteria!$A20</f>
        <v>Multimedia</v>
      </c>
      <c r="B21" s="103">
        <v>18</v>
      </c>
      <c r="C21" s="103" t="str">
        <f>Criteria!B20</f>
        <v>3.5</v>
      </c>
      <c r="D21" s="103" t="str">
        <f>Criteria!C20</f>
        <v>A</v>
      </c>
      <c r="E21" s="104" t="str">
        <f>Criteria!D20</f>
        <v>Does each pre-recorded synchronised time-based media have, if necessary, an alternative (excluding special cases)?</v>
      </c>
      <c r="F21" s="105" t="s">
        <v>2</v>
      </c>
      <c r="G21" s="106"/>
      <c r="H21" s="104"/>
      <c r="I21" s="107"/>
      <c r="J21" s="108"/>
    </row>
    <row r="22" spans="1:10" ht="33.75">
      <c r="A22" s="101" t="str">
        <f>Criteria!$A21</f>
        <v>Multimedia</v>
      </c>
      <c r="B22" s="103">
        <v>19</v>
      </c>
      <c r="C22" s="103" t="str">
        <f>Criteria!B21</f>
        <v>3.6</v>
      </c>
      <c r="D22" s="103" t="str">
        <f>Criteria!C21</f>
        <v>A</v>
      </c>
      <c r="E22" s="104" t="str">
        <f>Criteria!D21</f>
        <v>For each pre-recorded synchronised time-based media with an alternative, is the alternative relevant (excluding special cases)?</v>
      </c>
      <c r="F22" s="105" t="s">
        <v>2</v>
      </c>
      <c r="G22" s="106"/>
      <c r="H22" s="104"/>
      <c r="I22" s="107"/>
      <c r="J22" s="108"/>
    </row>
    <row r="23" spans="1:10" ht="33.75">
      <c r="A23" s="101" t="str">
        <f>Criteria!$A22</f>
        <v>Multimedia</v>
      </c>
      <c r="B23" s="103">
        <v>20</v>
      </c>
      <c r="C23" s="103" t="str">
        <f>Criteria!B22</f>
        <v>3.7</v>
      </c>
      <c r="D23" s="103" t="str">
        <f>Criteria!C22</f>
        <v>A</v>
      </c>
      <c r="E23" s="104" t="str">
        <f>Criteria!D22</f>
        <v>Does each pre-recorded synchronised time-based media have, where appropriate, synchronised captions (excluding special cases)?</v>
      </c>
      <c r="F23" s="105" t="s">
        <v>2</v>
      </c>
      <c r="G23" s="106"/>
      <c r="H23" s="104"/>
      <c r="I23" s="107"/>
      <c r="J23" s="108"/>
    </row>
    <row r="24" spans="1:10" ht="33.75">
      <c r="A24" s="101" t="str">
        <f>Criteria!$A23</f>
        <v>Multimedia</v>
      </c>
      <c r="B24" s="103">
        <v>21</v>
      </c>
      <c r="C24" s="103" t="str">
        <f>Criteria!B23</f>
        <v>3.8</v>
      </c>
      <c r="D24" s="103" t="str">
        <f>Criteria!C23</f>
        <v>A</v>
      </c>
      <c r="E24" s="104" t="str">
        <f>Criteria!D23</f>
        <v>For each pre-recorded synchronised time-based media with synchronised captions, are these relevant?</v>
      </c>
      <c r="F24" s="105" t="s">
        <v>2</v>
      </c>
      <c r="G24" s="106"/>
      <c r="H24" s="104"/>
      <c r="I24" s="107"/>
      <c r="J24" s="108"/>
    </row>
    <row r="25" spans="1:10" ht="45">
      <c r="A25" s="101" t="str">
        <f>Criteria!$A24</f>
        <v>Multimedia</v>
      </c>
      <c r="B25" s="103">
        <v>22</v>
      </c>
      <c r="C25" s="103" t="str">
        <f>Criteria!B24</f>
        <v>3.9</v>
      </c>
      <c r="D25" s="103" t="str">
        <f>Criteria!C24</f>
        <v>AA</v>
      </c>
      <c r="E25" s="104" t="str">
        <f>Criteria!D24</f>
        <v>Does each pre-recorded time-based media (video only or synchronised) have, where appropriate, a synchronised audio description (excluding special cases)?</v>
      </c>
      <c r="F25" s="105" t="s">
        <v>2</v>
      </c>
      <c r="G25" s="106"/>
      <c r="H25" s="104"/>
      <c r="I25" s="107"/>
      <c r="J25" s="108"/>
    </row>
    <row r="26" spans="1:10" ht="33.75">
      <c r="A26" s="101" t="str">
        <f>Criteria!$A25</f>
        <v>Multimedia</v>
      </c>
      <c r="B26" s="103">
        <v>23</v>
      </c>
      <c r="C26" s="103" t="str">
        <f>Criteria!B25</f>
        <v>3.10</v>
      </c>
      <c r="D26" s="103" t="str">
        <f>Criteria!C25</f>
        <v>AA</v>
      </c>
      <c r="E26" s="104" t="str">
        <f>Criteria!D25</f>
        <v>For each pre-recorded video-only or synchronised time-based media with a synchronised audio description, is the description relevant?</v>
      </c>
      <c r="F26" s="105" t="s">
        <v>2</v>
      </c>
      <c r="G26" s="106"/>
      <c r="H26" s="104"/>
      <c r="I26" s="107"/>
      <c r="J26" s="108"/>
    </row>
    <row r="27" spans="1:10" ht="33.75">
      <c r="A27" s="101" t="str">
        <f>Criteria!$A26</f>
        <v>Multimedia</v>
      </c>
      <c r="B27" s="103">
        <v>24</v>
      </c>
      <c r="C27" s="103" t="str">
        <f>Criteria!B26</f>
        <v>3.11</v>
      </c>
      <c r="D27" s="103" t="str">
        <f>Criteria!C26</f>
        <v>A</v>
      </c>
      <c r="E27" s="104" t="str">
        <f>Criteria!D26</f>
        <v>For each pre-recorded time-based media, does the adjacent text content clearly identify the time-based media (excluding special cases)?</v>
      </c>
      <c r="F27" s="105" t="s">
        <v>2</v>
      </c>
      <c r="G27" s="106"/>
      <c r="H27" s="104"/>
      <c r="I27" s="107"/>
      <c r="J27" s="108"/>
    </row>
    <row r="28" spans="1:10" ht="22.5">
      <c r="A28" s="101" t="str">
        <f>Criteria!$A27</f>
        <v>Multimedia</v>
      </c>
      <c r="B28" s="103">
        <v>25</v>
      </c>
      <c r="C28" s="103" t="str">
        <f>Criteria!B27</f>
        <v>3.12</v>
      </c>
      <c r="D28" s="103" t="str">
        <f>Criteria!C27</f>
        <v>A</v>
      </c>
      <c r="E28" s="104" t="str">
        <f>Criteria!D27</f>
        <v>Is each automatically triggered sound sequence controllable by the user?</v>
      </c>
      <c r="F28" s="105" t="s">
        <v>2</v>
      </c>
      <c r="G28" s="106"/>
      <c r="H28" s="104"/>
      <c r="I28" s="107"/>
      <c r="J28" s="108"/>
    </row>
    <row r="29" spans="1:10" ht="22.5">
      <c r="A29" s="101" t="str">
        <f>Criteria!$A28</f>
        <v>Multimedia</v>
      </c>
      <c r="B29" s="103">
        <v>26</v>
      </c>
      <c r="C29" s="103" t="str">
        <f>Criteria!B28</f>
        <v>3.13</v>
      </c>
      <c r="D29" s="103" t="str">
        <f>Criteria!C28</f>
        <v>A</v>
      </c>
      <c r="E29" s="104" t="str">
        <f>Criteria!D28</f>
        <v>Does each time-based media have, where necessary, the viewing control features?</v>
      </c>
      <c r="F29" s="105" t="s">
        <v>2</v>
      </c>
      <c r="G29" s="106"/>
      <c r="H29" s="104"/>
      <c r="I29" s="107"/>
      <c r="J29" s="108"/>
    </row>
    <row r="30" spans="1:10" ht="33.75">
      <c r="A30" s="101" t="str">
        <f>Criteria!$A29</f>
        <v>Multimedia</v>
      </c>
      <c r="B30" s="103">
        <v>27</v>
      </c>
      <c r="C30" s="103" t="str">
        <f>Criteria!B29</f>
        <v>3.14</v>
      </c>
      <c r="D30" s="103" t="str">
        <f>Criteria!C29</f>
        <v>AA</v>
      </c>
      <c r="E30" s="104" t="str">
        <f>Criteria!D29</f>
        <v>For each time-based media, are alternative control features presented at the same level as other primary control features?</v>
      </c>
      <c r="F30" s="105" t="s">
        <v>2</v>
      </c>
      <c r="G30" s="106"/>
      <c r="H30" s="104"/>
      <c r="I30" s="107"/>
      <c r="J30" s="108"/>
    </row>
    <row r="31" spans="1:10" ht="45">
      <c r="A31" s="101" t="str">
        <f>Criteria!$A30</f>
        <v>Multimedia</v>
      </c>
      <c r="B31" s="103">
        <v>28</v>
      </c>
      <c r="C31" s="103" t="str">
        <f>Criteria!B30</f>
        <v>3.15</v>
      </c>
      <c r="D31" s="103" t="str">
        <f>Criteria!C30</f>
        <v>AA</v>
      </c>
      <c r="E31" s="104" t="str">
        <f>Criteria!D30</f>
        <v>For each feature that transmits, converts or records pre-recorded synchronised time-based media that has a captions track, at the end of the process, are the captions correctly preserved?</v>
      </c>
      <c r="F31" s="105" t="s">
        <v>2</v>
      </c>
      <c r="G31" s="106"/>
      <c r="H31" s="104"/>
      <c r="I31" s="107"/>
      <c r="J31" s="108"/>
    </row>
    <row r="32" spans="1:10" ht="56.25">
      <c r="A32" s="101" t="str">
        <f>Criteria!$A31</f>
        <v>Multimedia</v>
      </c>
      <c r="B32" s="103">
        <v>29</v>
      </c>
      <c r="C32" s="103" t="str">
        <f>Criteria!B31</f>
        <v>3.16</v>
      </c>
      <c r="D32" s="103" t="str">
        <f>Criteria!C31</f>
        <v>AA</v>
      </c>
      <c r="E32" s="104" t="str">
        <f>Criteria!D31</f>
        <v>For each feature that transmits, converts or records a time-based media pre-recorded with a synchronised audio description, at the end of the process, is the audio description correctly preserved?</v>
      </c>
      <c r="F32" s="105" t="s">
        <v>2</v>
      </c>
      <c r="G32" s="106"/>
      <c r="H32" s="104"/>
      <c r="I32" s="107"/>
      <c r="J32" s="108"/>
    </row>
    <row r="33" spans="1:10" ht="33.75">
      <c r="A33" s="101" t="str">
        <f>Criteria!$A32</f>
        <v>Multimedia</v>
      </c>
      <c r="B33" s="103">
        <v>30</v>
      </c>
      <c r="C33" s="103" t="str">
        <f>Criteria!B32</f>
        <v>3.17</v>
      </c>
      <c r="D33" s="103" t="str">
        <f>Criteria!C32</f>
        <v>AA</v>
      </c>
      <c r="E33" s="104" t="str">
        <f>Criteria!D32</f>
        <v>For each pre-recorded time-based media, is the presentation of captions controllable by the user (excluding special cases)?</v>
      </c>
      <c r="F33" s="105" t="s">
        <v>2</v>
      </c>
      <c r="G33" s="106"/>
      <c r="H33" s="104"/>
      <c r="I33" s="107"/>
      <c r="J33" s="108"/>
    </row>
    <row r="34" spans="1:10" ht="33.75">
      <c r="A34" s="101" t="str">
        <f>Criteria!$A33</f>
        <v>Multimedia</v>
      </c>
      <c r="B34" s="103">
        <v>31</v>
      </c>
      <c r="C34" s="103" t="str">
        <f>Criteria!B33</f>
        <v>3.18</v>
      </c>
      <c r="D34" s="103" t="str">
        <f>Criteria!C33</f>
        <v>AA</v>
      </c>
      <c r="E34" s="104" t="str">
        <f>Criteria!D33</f>
        <v>For each pre-recorded synchronised time-based media that has synchronised subtitles, can these be, if necessary, vocalised (excluding special cases)?</v>
      </c>
      <c r="F34" s="105" t="s">
        <v>2</v>
      </c>
      <c r="G34" s="106"/>
      <c r="H34" s="104"/>
      <c r="I34" s="107"/>
      <c r="J34" s="108"/>
    </row>
    <row r="35" spans="1:10">
      <c r="A35" s="101" t="str">
        <f>Criteria!$A34</f>
        <v>Tables</v>
      </c>
      <c r="B35" s="103">
        <v>32</v>
      </c>
      <c r="C35" s="103" t="str">
        <f>Criteria!B34</f>
        <v>4.1</v>
      </c>
      <c r="D35" s="103" t="str">
        <f>Criteria!C34</f>
        <v>A</v>
      </c>
      <c r="E35" s="104" t="str">
        <f>Criteria!D34</f>
        <v>Does each complex data table have a summary?</v>
      </c>
      <c r="F35" s="105" t="s">
        <v>2</v>
      </c>
      <c r="G35" s="106"/>
      <c r="H35" s="104"/>
      <c r="I35" s="107"/>
      <c r="J35" s="108"/>
    </row>
    <row r="36" spans="1:10" ht="22.5">
      <c r="A36" s="101" t="str">
        <f>Criteria!$A35</f>
        <v>Tables</v>
      </c>
      <c r="B36" s="103">
        <v>33</v>
      </c>
      <c r="C36" s="103" t="str">
        <f>Criteria!B35</f>
        <v>4.2</v>
      </c>
      <c r="D36" s="103" t="str">
        <f>Criteria!C35</f>
        <v>A</v>
      </c>
      <c r="E36" s="104" t="str">
        <f>Criteria!D35</f>
        <v>For each complex data table with a summary, is the summary relevant?</v>
      </c>
      <c r="F36" s="105" t="s">
        <v>2</v>
      </c>
      <c r="G36" s="106"/>
      <c r="H36" s="104"/>
      <c r="I36" s="107"/>
      <c r="J36" s="108"/>
    </row>
    <row r="37" spans="1:10">
      <c r="A37" s="101" t="str">
        <f>Criteria!$A36</f>
        <v>Tables</v>
      </c>
      <c r="B37" s="103">
        <v>34</v>
      </c>
      <c r="C37" s="103" t="str">
        <f>Criteria!B36</f>
        <v>4.3</v>
      </c>
      <c r="D37" s="103" t="str">
        <f>Criteria!C36</f>
        <v>A</v>
      </c>
      <c r="E37" s="104" t="str">
        <f>Criteria!D36</f>
        <v>Does each data table have a title?</v>
      </c>
      <c r="F37" s="105" t="s">
        <v>2</v>
      </c>
      <c r="G37" s="106"/>
      <c r="H37" s="104"/>
      <c r="I37" s="107"/>
      <c r="J37" s="108"/>
    </row>
    <row r="38" spans="1:10">
      <c r="A38" s="101" t="str">
        <f>Criteria!$A37</f>
        <v>Tables</v>
      </c>
      <c r="B38" s="103">
        <v>35</v>
      </c>
      <c r="C38" s="103" t="str">
        <f>Criteria!B37</f>
        <v>4.4</v>
      </c>
      <c r="D38" s="103" t="str">
        <f>Criteria!C37</f>
        <v>A</v>
      </c>
      <c r="E38" s="104" t="str">
        <f>Criteria!D37</f>
        <v>For each data table with a title, is the title relevant?</v>
      </c>
      <c r="F38" s="105" t="s">
        <v>2</v>
      </c>
      <c r="G38" s="106"/>
      <c r="H38" s="104"/>
      <c r="I38" s="107"/>
      <c r="J38" s="108"/>
    </row>
    <row r="39" spans="1:10" ht="22.5">
      <c r="A39" s="101" t="str">
        <f>Criteria!$A38</f>
        <v>Tables</v>
      </c>
      <c r="B39" s="103">
        <v>36</v>
      </c>
      <c r="C39" s="103" t="str">
        <f>Criteria!B38</f>
        <v>4.5</v>
      </c>
      <c r="D39" s="103" t="str">
        <f>Criteria!C38</f>
        <v>A</v>
      </c>
      <c r="E39" s="104" t="str">
        <f>Criteria!D38</f>
        <v>For each data table, are the row and column headings correctly linked to the data cells?</v>
      </c>
      <c r="F39" s="105" t="s">
        <v>2</v>
      </c>
      <c r="G39" s="106"/>
      <c r="H39" s="104"/>
      <c r="I39" s="107"/>
      <c r="J39" s="108"/>
    </row>
    <row r="40" spans="1:10" ht="33.75">
      <c r="A40" s="101" t="str">
        <f>Criteria!$A39</f>
        <v>Interactive components</v>
      </c>
      <c r="B40" s="103">
        <v>37</v>
      </c>
      <c r="C40" s="103" t="str">
        <f>Criteria!B39</f>
        <v>5.1</v>
      </c>
      <c r="D40" s="103" t="str">
        <f>Criteria!C39</f>
        <v>A</v>
      </c>
      <c r="E40" s="104" t="str">
        <f>Criteria!D39</f>
        <v>Is each user interface component, if necessary, compatible with assistive technologies (excluding special cases)?</v>
      </c>
      <c r="F40" s="105" t="s">
        <v>2</v>
      </c>
      <c r="G40" s="106"/>
      <c r="H40" s="104"/>
      <c r="I40" s="107"/>
      <c r="J40" s="108"/>
    </row>
    <row r="41" spans="1:10" ht="56.25" customHeight="1">
      <c r="A41" s="101" t="str">
        <f>Criteria!$A40</f>
        <v>Interactive components</v>
      </c>
      <c r="B41" s="103">
        <v>38</v>
      </c>
      <c r="C41" s="103" t="str">
        <f>Criteria!B40</f>
        <v>5.2</v>
      </c>
      <c r="D41" s="103" t="str">
        <f>Criteria!C40</f>
        <v>A</v>
      </c>
      <c r="E41" s="104" t="str">
        <f>Criteria!D40</f>
        <v>Is every user interface component accessible and operable by keyboard and any pointing device (excluding special cases)?</v>
      </c>
      <c r="F41" s="105" t="s">
        <v>2</v>
      </c>
      <c r="G41" s="106"/>
      <c r="H41" s="104"/>
      <c r="I41" s="107"/>
      <c r="J41" s="108"/>
    </row>
    <row r="42" spans="1:10" ht="22.5">
      <c r="A42" s="101" t="str">
        <f>Criteria!$A41</f>
        <v>Interactive components</v>
      </c>
      <c r="B42" s="103">
        <v>39</v>
      </c>
      <c r="C42" s="103" t="str">
        <f>Criteria!B41</f>
        <v>5.3</v>
      </c>
      <c r="D42" s="103" t="str">
        <f>Criteria!C41</f>
        <v>A</v>
      </c>
      <c r="E42" s="104" t="str">
        <f>Criteria!D41</f>
        <v>Does each context change meet one of these conditions?</v>
      </c>
      <c r="F42" s="105" t="s">
        <v>2</v>
      </c>
      <c r="G42" s="106"/>
      <c r="H42" s="104"/>
      <c r="I42" s="107"/>
      <c r="J42" s="108"/>
    </row>
    <row r="43" spans="1:10" ht="22.5">
      <c r="A43" s="101" t="str">
        <f>Criteria!$A42</f>
        <v>Interactive components</v>
      </c>
      <c r="B43" s="103">
        <v>40</v>
      </c>
      <c r="C43" s="103" t="str">
        <f>Criteria!B42</f>
        <v>5.4</v>
      </c>
      <c r="D43" s="103" t="str">
        <f>Criteria!C42</f>
        <v>AA</v>
      </c>
      <c r="E43" s="104" t="str">
        <f>Criteria!D42</f>
        <v>On each screen, are the status messages correctly rendered by assistive technologies?</v>
      </c>
      <c r="F43" s="105" t="s">
        <v>2</v>
      </c>
      <c r="G43" s="106"/>
      <c r="H43" s="104"/>
      <c r="I43" s="109"/>
      <c r="J43" s="108"/>
    </row>
    <row r="44" spans="1:10" ht="22.5">
      <c r="A44" s="101" t="str">
        <f>Criteria!$A43</f>
        <v>Interactive components</v>
      </c>
      <c r="B44" s="103">
        <v>41</v>
      </c>
      <c r="C44" s="103" t="str">
        <f>Criteria!B43</f>
        <v>5.5</v>
      </c>
      <c r="D44" s="103" t="str">
        <f>Criteria!C43</f>
        <v>A</v>
      </c>
      <c r="E44" s="104" t="str">
        <f>Criteria!D43</f>
        <v>Is each state of a toggle control presented to the user perceptible?</v>
      </c>
      <c r="F44" s="105" t="s">
        <v>2</v>
      </c>
      <c r="G44" s="106"/>
      <c r="H44" s="104"/>
      <c r="I44" s="107"/>
      <c r="J44" s="108"/>
    </row>
    <row r="45" spans="1:10" ht="22.5">
      <c r="A45" s="101" t="str">
        <f>Criteria!$A44</f>
        <v>Mandatory elements</v>
      </c>
      <c r="B45" s="103">
        <v>42</v>
      </c>
      <c r="C45" s="103" t="str">
        <f>Criteria!B44</f>
        <v>6.1</v>
      </c>
      <c r="D45" s="103" t="str">
        <f>Criteria!C44</f>
        <v>A</v>
      </c>
      <c r="E45" s="104" t="str">
        <f>Criteria!D44</f>
        <v>On each screen, are texts rendered by assistive technologies in the main language of the screen?</v>
      </c>
      <c r="F45" s="105" t="s">
        <v>2</v>
      </c>
      <c r="G45" s="106"/>
      <c r="H45" s="104"/>
      <c r="I45" s="107"/>
      <c r="J45" s="108"/>
    </row>
    <row r="46" spans="1:10" ht="33.75">
      <c r="A46" s="101" t="str">
        <f>Criteria!$A45</f>
        <v>Mandatory elements</v>
      </c>
      <c r="B46" s="103">
        <v>43</v>
      </c>
      <c r="C46" s="103" t="str">
        <f>Criteria!B45</f>
        <v>6.2</v>
      </c>
      <c r="D46" s="103" t="str">
        <f>Criteria!C45</f>
        <v>A</v>
      </c>
      <c r="E46" s="104" t="str">
        <f>Criteria!D45</f>
        <v>On each screen, interface elements must not be used only for layout purposes. Is this rule respected?</v>
      </c>
      <c r="F46" s="105" t="s">
        <v>2</v>
      </c>
      <c r="G46" s="106"/>
      <c r="H46" s="104"/>
      <c r="I46" s="107"/>
      <c r="J46" s="108"/>
    </row>
    <row r="47" spans="1:10" ht="22.5">
      <c r="A47" s="101" t="str">
        <f>Criteria!$A46</f>
        <v>Information structure</v>
      </c>
      <c r="B47" s="103">
        <v>44</v>
      </c>
      <c r="C47" s="103" t="str">
        <f>Criteria!B46</f>
        <v>7.1</v>
      </c>
      <c r="D47" s="103" t="str">
        <f>Criteria!C46</f>
        <v>A</v>
      </c>
      <c r="E47" s="104" t="str">
        <f>Criteria!D46</f>
        <v>On each screen, is the information structured by the appropriate use of headings?</v>
      </c>
      <c r="F47" s="105" t="s">
        <v>2</v>
      </c>
      <c r="G47" s="106"/>
      <c r="H47" s="104"/>
      <c r="I47" s="107"/>
      <c r="J47" s="108"/>
    </row>
    <row r="48" spans="1:10" ht="22.5">
      <c r="A48" s="101" t="str">
        <f>Criteria!$A47</f>
        <v>Information structure</v>
      </c>
      <c r="B48" s="103">
        <v>45</v>
      </c>
      <c r="C48" s="103" t="str">
        <f>Criteria!B47</f>
        <v>7.2</v>
      </c>
      <c r="D48" s="103" t="str">
        <f>Criteria!C47</f>
        <v>A</v>
      </c>
      <c r="E48" s="104" t="str">
        <f>Criteria!D47</f>
        <v>On each screen, is each list correctly structured?</v>
      </c>
      <c r="F48" s="105" t="s">
        <v>2</v>
      </c>
      <c r="G48" s="106"/>
      <c r="H48" s="104"/>
      <c r="I48" s="107"/>
      <c r="J48" s="108"/>
    </row>
    <row r="49" spans="1:10" ht="55.35" customHeight="1">
      <c r="A49" s="101" t="str">
        <f>Criteria!$A48</f>
        <v>Presentation</v>
      </c>
      <c r="B49" s="103">
        <v>46</v>
      </c>
      <c r="C49" s="103" t="str">
        <f>Criteria!B48</f>
        <v>8.1</v>
      </c>
      <c r="D49" s="103" t="str">
        <f>Criteria!C48</f>
        <v>A</v>
      </c>
      <c r="E49" s="104" t="str">
        <f>Criteria!D48</f>
        <v>On each screen, is the visible content carrying information accessible to assistive technologies?</v>
      </c>
      <c r="F49" s="105" t="s">
        <v>2</v>
      </c>
      <c r="G49" s="106"/>
      <c r="H49" s="104"/>
      <c r="I49" s="107"/>
      <c r="J49" s="108"/>
    </row>
    <row r="50" spans="1:10" ht="55.35" customHeight="1">
      <c r="A50" s="101" t="str">
        <f>Criteria!$A49</f>
        <v>Presentation</v>
      </c>
      <c r="B50" s="103">
        <v>47</v>
      </c>
      <c r="C50" s="103" t="str">
        <f>Criteria!B49</f>
        <v>8.2</v>
      </c>
      <c r="D50" s="103" t="str">
        <f>Criteria!C49</f>
        <v>AA</v>
      </c>
      <c r="E50" s="104" t="str">
        <f>Criteria!D49</f>
        <v>On each screen, can the user increase the font size by at least 200% (excluding special cases)?</v>
      </c>
      <c r="F50" s="105" t="s">
        <v>2</v>
      </c>
      <c r="G50" s="106"/>
      <c r="H50" s="104"/>
      <c r="I50" s="107"/>
      <c r="J50" s="108"/>
    </row>
    <row r="51" spans="1:10" ht="55.35" customHeight="1">
      <c r="A51" s="101" t="str">
        <f>Criteria!$A50</f>
        <v>Presentation</v>
      </c>
      <c r="B51" s="103">
        <v>48</v>
      </c>
      <c r="C51" s="103" t="str">
        <f>Criteria!B50</f>
        <v>8.3</v>
      </c>
      <c r="D51" s="103" t="str">
        <f>Criteria!C50</f>
        <v>A</v>
      </c>
      <c r="E51" s="104" t="str">
        <f>Criteria!D50</f>
        <v>On each screen, does each component in a text environment whose nature is not obvious have a contrast ratio greater than or equal to 3:1 in relation to the surrounding text?</v>
      </c>
      <c r="F51" s="105" t="s">
        <v>2</v>
      </c>
      <c r="G51" s="106"/>
      <c r="H51" s="104"/>
      <c r="I51" s="107"/>
      <c r="J51" s="108"/>
    </row>
    <row r="52" spans="1:10" ht="45">
      <c r="A52" s="101" t="str">
        <f>Criteria!$A51</f>
        <v>Presentation</v>
      </c>
      <c r="B52" s="103">
        <v>49</v>
      </c>
      <c r="C52" s="103" t="str">
        <f>Criteria!B51</f>
        <v>8.4</v>
      </c>
      <c r="D52" s="103" t="str">
        <f>Criteria!C51</f>
        <v>A</v>
      </c>
      <c r="E52" s="104" t="str">
        <f>Criteria!D51</f>
        <v>On each screen, for each component in a text environment whose nature is not obvious, is there an indication other than colour to indicate when focused and hovered with the mouse?</v>
      </c>
      <c r="F52" s="105" t="s">
        <v>2</v>
      </c>
      <c r="G52" s="106"/>
      <c r="H52" s="104"/>
      <c r="I52" s="107"/>
      <c r="J52" s="108"/>
    </row>
    <row r="53" spans="1:10" ht="55.35" customHeight="1">
      <c r="A53" s="101" t="str">
        <f>Criteria!$A52</f>
        <v>Presentation</v>
      </c>
      <c r="B53" s="103">
        <v>50</v>
      </c>
      <c r="C53" s="103" t="str">
        <f>Criteria!B52</f>
        <v>8.5</v>
      </c>
      <c r="D53" s="103" t="str">
        <f>Criteria!C52</f>
        <v>A</v>
      </c>
      <c r="E53" s="104" t="str">
        <f>Criteria!D52</f>
        <v>On each screen, for each element receiving the focus, is the focus visible?</v>
      </c>
      <c r="F53" s="105" t="s">
        <v>2</v>
      </c>
      <c r="G53" s="106"/>
      <c r="H53" s="104"/>
      <c r="I53" s="107"/>
      <c r="J53" s="108"/>
    </row>
    <row r="54" spans="1:10" ht="55.35" customHeight="1">
      <c r="A54" s="101" t="str">
        <f>Criteria!$A53</f>
        <v>Presentation</v>
      </c>
      <c r="B54" s="103">
        <v>51</v>
      </c>
      <c r="C54" s="103" t="str">
        <f>Criteria!B53</f>
        <v>8.6</v>
      </c>
      <c r="D54" s="103" t="str">
        <f>Criteria!C53</f>
        <v>A</v>
      </c>
      <c r="E54" s="104" t="str">
        <f>Criteria!D53</f>
        <v>On each screen, information must not be conveyed solely by shape, size or location. Is this rule respected?</v>
      </c>
      <c r="F54" s="105" t="s">
        <v>2</v>
      </c>
      <c r="G54" s="106"/>
      <c r="H54" s="104"/>
      <c r="I54" s="107"/>
      <c r="J54" s="108"/>
    </row>
    <row r="55" spans="1:10" ht="55.35" customHeight="1">
      <c r="A55" s="101" t="str">
        <f>Criteria!$A54</f>
        <v>Presentation</v>
      </c>
      <c r="B55" s="103">
        <v>52</v>
      </c>
      <c r="C55" s="103" t="str">
        <f>Criteria!B54</f>
        <v>8.7</v>
      </c>
      <c r="D55" s="103" t="str">
        <f>Criteria!C54</f>
        <v>AA</v>
      </c>
      <c r="E55" s="104" t="str">
        <f>Criteria!D54</f>
        <v>On each screen, is the additional content that appears when the focus is set or when a user interface component is hovered over controllable by the user (excluding special cases)?</v>
      </c>
      <c r="F55" s="105" t="s">
        <v>2</v>
      </c>
      <c r="G55" s="106"/>
      <c r="H55" s="104"/>
      <c r="I55" s="107"/>
      <c r="J55" s="108"/>
    </row>
    <row r="56" spans="1:10" ht="55.35" customHeight="1">
      <c r="A56" s="101" t="str">
        <f>Criteria!$A55</f>
        <v>Forms</v>
      </c>
      <c r="B56" s="103">
        <v>53</v>
      </c>
      <c r="C56" s="103" t="str">
        <f>Criteria!B55</f>
        <v>9.1</v>
      </c>
      <c r="D56" s="103" t="str">
        <f>Criteria!C55</f>
        <v>A</v>
      </c>
      <c r="E56" s="104" t="str">
        <f>Criteria!D55</f>
        <v>Does each form field have a visible label?</v>
      </c>
      <c r="F56" s="105" t="s">
        <v>2</v>
      </c>
      <c r="G56" s="106"/>
      <c r="H56" s="104"/>
      <c r="I56" s="107"/>
      <c r="J56" s="108"/>
    </row>
    <row r="57" spans="1:10" ht="55.35" customHeight="1">
      <c r="A57" s="101" t="str">
        <f>Criteria!$A56</f>
        <v>Forms</v>
      </c>
      <c r="B57" s="103">
        <v>54</v>
      </c>
      <c r="C57" s="103" t="str">
        <f>Criteria!B56</f>
        <v>9.2</v>
      </c>
      <c r="D57" s="103" t="str">
        <f>Criteria!C56</f>
        <v>A</v>
      </c>
      <c r="E57" s="104" t="str">
        <f>Criteria!D56</f>
        <v>Does each form field have a label that is accessible to assistive technologies?</v>
      </c>
      <c r="F57" s="105" t="s">
        <v>2</v>
      </c>
      <c r="G57" s="106"/>
      <c r="H57" s="104"/>
      <c r="I57" s="107"/>
      <c r="J57" s="108"/>
    </row>
    <row r="58" spans="1:10">
      <c r="A58" s="101" t="str">
        <f>Criteria!$A57</f>
        <v>Forms</v>
      </c>
      <c r="B58" s="103">
        <v>55</v>
      </c>
      <c r="C58" s="103" t="str">
        <f>Criteria!B57</f>
        <v>9.3</v>
      </c>
      <c r="D58" s="103" t="str">
        <f>Criteria!C57</f>
        <v>A</v>
      </c>
      <c r="E58" s="104" t="str">
        <f>Criteria!D57</f>
        <v>Is each label associated with a form field relevant?</v>
      </c>
      <c r="F58" s="105" t="s">
        <v>2</v>
      </c>
      <c r="G58" s="106"/>
      <c r="H58" s="104"/>
      <c r="I58" s="107"/>
      <c r="J58" s="108"/>
    </row>
    <row r="59" spans="1:10" ht="22.5">
      <c r="A59" s="101" t="str">
        <f>Criteria!$A58</f>
        <v>Forms</v>
      </c>
      <c r="B59" s="103">
        <v>56</v>
      </c>
      <c r="C59" s="103" t="str">
        <f>Criteria!B58</f>
        <v>9.4</v>
      </c>
      <c r="D59" s="103" t="str">
        <f>Criteria!C58</f>
        <v>A</v>
      </c>
      <c r="E59" s="104" t="str">
        <f>Criteria!D58</f>
        <v>Are each field label and its associated field located next to each other?</v>
      </c>
      <c r="F59" s="105" t="s">
        <v>2</v>
      </c>
      <c r="G59" s="106"/>
      <c r="H59" s="104"/>
      <c r="I59" s="107"/>
      <c r="J59" s="108"/>
    </row>
    <row r="60" spans="1:10" ht="55.35" customHeight="1">
      <c r="A60" s="101" t="str">
        <f>Criteria!$A59</f>
        <v>Forms</v>
      </c>
      <c r="B60" s="103">
        <v>57</v>
      </c>
      <c r="C60" s="103" t="str">
        <f>Criteria!B59</f>
        <v>9.5</v>
      </c>
      <c r="D60" s="103" t="str">
        <f>Criteria!C59</f>
        <v>A</v>
      </c>
      <c r="E60" s="104" t="str">
        <f>Criteria!D59</f>
        <v>In each form, is the label of each button relevant?</v>
      </c>
      <c r="F60" s="105" t="s">
        <v>2</v>
      </c>
      <c r="G60" s="106"/>
      <c r="H60" s="104"/>
      <c r="I60" s="107"/>
      <c r="J60" s="108"/>
    </row>
    <row r="61" spans="1:10" ht="55.35" customHeight="1">
      <c r="A61" s="101" t="str">
        <f>Criteria!$A60</f>
        <v>Forms</v>
      </c>
      <c r="B61" s="103">
        <v>58</v>
      </c>
      <c r="C61" s="103" t="str">
        <f>Criteria!B60</f>
        <v>9.6</v>
      </c>
      <c r="D61" s="103" t="str">
        <f>Criteria!C60</f>
        <v>A</v>
      </c>
      <c r="E61" s="104" t="str">
        <f>Criteria!D60</f>
        <v>In each form, are the related form controls identified, if necessary?</v>
      </c>
      <c r="F61" s="105" t="s">
        <v>2</v>
      </c>
      <c r="G61" s="106"/>
      <c r="H61" s="104"/>
      <c r="I61" s="107"/>
      <c r="J61" s="108"/>
    </row>
    <row r="62" spans="1:10" ht="22.5">
      <c r="A62" s="101" t="str">
        <f>Criteria!$A61</f>
        <v>Forms</v>
      </c>
      <c r="B62" s="103">
        <v>59</v>
      </c>
      <c r="C62" s="103" t="str">
        <f>Criteria!B61</f>
        <v>9.7</v>
      </c>
      <c r="D62" s="103" t="str">
        <f>Criteria!C61</f>
        <v>A</v>
      </c>
      <c r="E62" s="104" t="str">
        <f>Criteria!D61</f>
        <v>Are the mandatory form fields correctly identified (excluding special cases)?</v>
      </c>
      <c r="F62" s="105" t="s">
        <v>2</v>
      </c>
      <c r="G62" s="106"/>
      <c r="H62" s="104"/>
      <c r="I62" s="107"/>
      <c r="J62" s="108"/>
    </row>
    <row r="63" spans="1:10" ht="22.5">
      <c r="A63" s="101" t="str">
        <f>Criteria!$A62</f>
        <v>Forms</v>
      </c>
      <c r="B63" s="103">
        <v>60</v>
      </c>
      <c r="C63" s="103" t="str">
        <f>Criteria!B62</f>
        <v>9.8</v>
      </c>
      <c r="D63" s="103" t="str">
        <f>Criteria!C62</f>
        <v>A</v>
      </c>
      <c r="E63" s="104" t="str">
        <f>Criteria!D62</f>
        <v>For each mandatory form field, is the expected data type and/or format available?</v>
      </c>
      <c r="F63" s="105" t="s">
        <v>2</v>
      </c>
      <c r="G63" s="106"/>
      <c r="H63" s="104"/>
      <c r="I63" s="107"/>
      <c r="J63" s="108"/>
    </row>
    <row r="64" spans="1:10">
      <c r="A64" s="101" t="str">
        <f>Criteria!$A63</f>
        <v>Forms</v>
      </c>
      <c r="B64" s="103">
        <v>61</v>
      </c>
      <c r="C64" s="103" t="str">
        <f>Criteria!B63</f>
        <v>9.9</v>
      </c>
      <c r="D64" s="103" t="str">
        <f>Criteria!C63</f>
        <v>A</v>
      </c>
      <c r="E64" s="104" t="str">
        <f>Criteria!D63</f>
        <v>In each form, are input errors accessible?</v>
      </c>
      <c r="F64" s="105" t="s">
        <v>2</v>
      </c>
      <c r="G64" s="106"/>
      <c r="H64" s="104"/>
      <c r="I64" s="107"/>
      <c r="J64" s="108"/>
    </row>
    <row r="65" spans="1:10" ht="33.75">
      <c r="A65" s="101" t="str">
        <f>Criteria!$A64</f>
        <v>Forms</v>
      </c>
      <c r="B65" s="103">
        <v>62</v>
      </c>
      <c r="C65" s="103" t="str">
        <f>Criteria!B64</f>
        <v>9.10</v>
      </c>
      <c r="D65" s="103" t="str">
        <f>Criteria!C64</f>
        <v>AA</v>
      </c>
      <c r="E65" s="104" t="str">
        <f>Criteria!D64</f>
        <v>In each form, is the error management accompanied, if necessary, by suggestions of expected data types, formats or values?</v>
      </c>
      <c r="F65" s="105" t="s">
        <v>2</v>
      </c>
      <c r="G65" s="106"/>
      <c r="H65" s="104"/>
      <c r="I65" s="107"/>
      <c r="J65" s="108"/>
    </row>
    <row r="66" spans="1:10" ht="55.35" customHeight="1">
      <c r="A66" s="101" t="str">
        <f>Criteria!$A65</f>
        <v>Forms</v>
      </c>
      <c r="B66" s="103">
        <v>63</v>
      </c>
      <c r="C66" s="103" t="str">
        <f>Criteria!B65</f>
        <v>9.11</v>
      </c>
      <c r="D66" s="103" t="str">
        <f>Criteria!C65</f>
        <v>AA</v>
      </c>
      <c r="E66" s="104" t="str">
        <f>Criteria!D65</f>
        <v>For each form that modifies or deletes data, or transmits answers to a test or examination, or whose validation has financial or legal consequences, can the data entered be modified, updated or rendered by the user?</v>
      </c>
      <c r="F66" s="105" t="s">
        <v>2</v>
      </c>
      <c r="G66" s="106"/>
      <c r="H66" s="104"/>
      <c r="I66" s="107"/>
      <c r="J66" s="108"/>
    </row>
    <row r="67" spans="1:10" ht="55.35" customHeight="1">
      <c r="A67" s="101" t="str">
        <f>Criteria!$A66</f>
        <v>Forms</v>
      </c>
      <c r="B67" s="103">
        <v>64</v>
      </c>
      <c r="C67" s="103" t="str">
        <f>Criteria!B66</f>
        <v>9.12</v>
      </c>
      <c r="D67" s="103" t="str">
        <f>Criteria!C66</f>
        <v>AA</v>
      </c>
      <c r="E67" s="104" t="str">
        <f>Criteria!D66</f>
        <v>For each field that expects personal user data, is input facilitated?</v>
      </c>
      <c r="F67" s="105" t="s">
        <v>2</v>
      </c>
      <c r="G67" s="106"/>
      <c r="H67" s="104"/>
      <c r="I67" s="107"/>
      <c r="J67" s="108"/>
    </row>
    <row r="68" spans="1:10" ht="55.35" customHeight="1">
      <c r="A68" s="101" t="str">
        <f>Criteria!$A67</f>
        <v>Navigation</v>
      </c>
      <c r="B68" s="103">
        <v>65</v>
      </c>
      <c r="C68" s="103" t="str">
        <f>Criteria!B67</f>
        <v>10.1</v>
      </c>
      <c r="D68" s="103" t="str">
        <f>Criteria!C67</f>
        <v>A</v>
      </c>
      <c r="E68" s="104" t="str">
        <f>Criteria!D67</f>
        <v>On each screen, is the navigation sequence consistent?</v>
      </c>
      <c r="F68" s="105" t="s">
        <v>2</v>
      </c>
      <c r="G68" s="106"/>
      <c r="H68" s="104"/>
      <c r="I68" s="107"/>
      <c r="J68" s="108"/>
    </row>
    <row r="69" spans="1:10" ht="22.5">
      <c r="A69" s="101" t="str">
        <f>Criteria!$A68</f>
        <v>Navigation</v>
      </c>
      <c r="B69" s="103">
        <v>66</v>
      </c>
      <c r="C69" s="103" t="str">
        <f>Criteria!B68</f>
        <v>10.2</v>
      </c>
      <c r="D69" s="103" t="str">
        <f>Criteria!C68</f>
        <v>A</v>
      </c>
      <c r="E69" s="104" t="str">
        <f>Criteria!D68</f>
        <v>On each screen, is the reading sequence by assistive technologies consistent?</v>
      </c>
      <c r="F69" s="105" t="s">
        <v>2</v>
      </c>
      <c r="G69" s="106"/>
      <c r="H69" s="104"/>
      <c r="I69" s="107"/>
      <c r="J69" s="108"/>
    </row>
    <row r="70" spans="1:10" ht="76.5" customHeight="1">
      <c r="A70" s="101" t="str">
        <f>Criteria!$A69</f>
        <v>Navigation</v>
      </c>
      <c r="B70" s="103">
        <v>67</v>
      </c>
      <c r="C70" s="103" t="str">
        <f>Criteria!B69</f>
        <v>10.3</v>
      </c>
      <c r="D70" s="103" t="str">
        <f>Criteria!C69</f>
        <v>A</v>
      </c>
      <c r="E70" s="104" t="str">
        <f>Criteria!D69</f>
        <v>On each screen, the navigation must not contain any keyboard traps. Is this rule respected?</v>
      </c>
      <c r="F70" s="105" t="s">
        <v>2</v>
      </c>
      <c r="G70" s="106"/>
      <c r="H70" s="104"/>
      <c r="I70" s="107"/>
      <c r="J70" s="108"/>
    </row>
    <row r="71" spans="1:10" ht="33.75">
      <c r="A71" s="101" t="str">
        <f>Criteria!$A70</f>
        <v>Navigation</v>
      </c>
      <c r="B71" s="103">
        <v>68</v>
      </c>
      <c r="C71" s="103" t="str">
        <f>Criteria!B70</f>
        <v>10.4</v>
      </c>
      <c r="D71" s="103" t="str">
        <f>Criteria!C70</f>
        <v>A</v>
      </c>
      <c r="E71" s="104" t="str">
        <f>Criteria!D70</f>
        <v>On each screen, are keyboard shortcuts using only one key (upper or lower case letter, punctuation, number or symbol) controllable by the user?</v>
      </c>
      <c r="F71" s="105" t="s">
        <v>2</v>
      </c>
      <c r="G71" s="106"/>
      <c r="H71" s="104"/>
      <c r="I71" s="107"/>
      <c r="J71" s="108"/>
    </row>
    <row r="72" spans="1:10" ht="33.75">
      <c r="A72" s="101" t="str">
        <f>Criteria!$A71</f>
        <v>Consultation</v>
      </c>
      <c r="B72" s="103">
        <v>69</v>
      </c>
      <c r="C72" s="103" t="str">
        <f>Criteria!B71</f>
        <v>11.1</v>
      </c>
      <c r="D72" s="103" t="str">
        <f>Criteria!C71</f>
        <v>A</v>
      </c>
      <c r="E72" s="104" t="str">
        <f>Criteria!D71</f>
        <v>For each screen, does the user have control over each time limit modifying content (excluding special cases)?</v>
      </c>
      <c r="F72" s="105" t="s">
        <v>2</v>
      </c>
      <c r="G72" s="106"/>
      <c r="H72" s="104"/>
      <c r="I72" s="107"/>
      <c r="J72" s="108"/>
    </row>
    <row r="73" spans="1:10" ht="55.35" customHeight="1">
      <c r="A73" s="101" t="str">
        <f>Criteria!$A72</f>
        <v>Consultation</v>
      </c>
      <c r="B73" s="103">
        <v>70</v>
      </c>
      <c r="C73" s="103" t="str">
        <f>Criteria!B72</f>
        <v>11.2</v>
      </c>
      <c r="D73" s="103" t="str">
        <f>Criteria!C72</f>
        <v>A</v>
      </c>
      <c r="E73" s="104" t="str">
        <f>Criteria!D72</f>
        <v>For each screen, can each process limiting the time of a session be stopped or deleted (excluding special cases)?</v>
      </c>
      <c r="F73" s="105" t="s">
        <v>2</v>
      </c>
      <c r="G73" s="106"/>
      <c r="H73" s="104"/>
      <c r="I73" s="107"/>
      <c r="J73" s="108"/>
    </row>
    <row r="74" spans="1:10" ht="55.35" customHeight="1">
      <c r="A74" s="101" t="str">
        <f>Criteria!$A73</f>
        <v>Consultation</v>
      </c>
      <c r="B74" s="103">
        <v>71</v>
      </c>
      <c r="C74" s="103" t="str">
        <f>Criteria!B73</f>
        <v>11.3</v>
      </c>
      <c r="D74" s="103" t="str">
        <f>Criteria!C73</f>
        <v>A</v>
      </c>
      <c r="E74" s="104" t="str">
        <f>Criteria!D73</f>
        <v>On each screen, does each office document available for download have, if necessary, an accessible version (excluding special cases)?</v>
      </c>
      <c r="F74" s="105" t="s">
        <v>2</v>
      </c>
      <c r="G74" s="106"/>
      <c r="H74" s="104"/>
      <c r="I74" s="107"/>
      <c r="J74" s="108"/>
    </row>
    <row r="75" spans="1:10" ht="55.35" customHeight="1">
      <c r="A75" s="101" t="str">
        <f>Criteria!$A74</f>
        <v>Consultation</v>
      </c>
      <c r="B75" s="103">
        <v>72</v>
      </c>
      <c r="C75" s="103" t="str">
        <f>Criteria!B74</f>
        <v>11.4</v>
      </c>
      <c r="D75" s="103" t="str">
        <f>Criteria!C74</f>
        <v>A</v>
      </c>
      <c r="E75" s="104" t="str">
        <f>Criteria!D74</f>
        <v>For each office document with an accessible version, does this version offer the same information (excluding special cases)?</v>
      </c>
      <c r="F75" s="105" t="s">
        <v>2</v>
      </c>
      <c r="G75" s="106"/>
      <c r="H75" s="104"/>
      <c r="I75" s="107"/>
      <c r="J75" s="108"/>
    </row>
    <row r="76" spans="1:10" ht="55.35" customHeight="1">
      <c r="A76" s="101" t="str">
        <f>Criteria!$A75</f>
        <v>Consultation</v>
      </c>
      <c r="B76" s="103">
        <v>73</v>
      </c>
      <c r="C76" s="103" t="str">
        <f>Criteria!B75</f>
        <v>11.5</v>
      </c>
      <c r="D76" s="103" t="str">
        <f>Criteria!C75</f>
        <v>A</v>
      </c>
      <c r="E76" s="104" t="str">
        <f>Criteria!D75</f>
        <v>On each screen, does each cryptic content (ASCII art, emoticon, cryptic syntax) have an alternative?</v>
      </c>
      <c r="F76" s="105" t="s">
        <v>2</v>
      </c>
      <c r="G76" s="106"/>
      <c r="H76" s="104"/>
      <c r="I76" s="107"/>
      <c r="J76" s="108"/>
    </row>
    <row r="77" spans="1:10" ht="33.75">
      <c r="A77" s="101" t="str">
        <f>Criteria!$A76</f>
        <v>Consultation</v>
      </c>
      <c r="B77" s="103">
        <v>74</v>
      </c>
      <c r="C77" s="103" t="str">
        <f>Criteria!B76</f>
        <v>11.6</v>
      </c>
      <c r="D77" s="103" t="str">
        <f>Criteria!C76</f>
        <v>A</v>
      </c>
      <c r="E77" s="104" t="str">
        <f>Criteria!D76</f>
        <v>On each screen, for each cryptic content (ASCII art, emoticon, cryptic syntax) having an alternative, is this alternative relevant?</v>
      </c>
      <c r="F77" s="105" t="s">
        <v>2</v>
      </c>
      <c r="G77" s="106"/>
      <c r="H77" s="104"/>
      <c r="I77" s="107"/>
      <c r="J77" s="108"/>
    </row>
    <row r="78" spans="1:10" ht="22.5">
      <c r="A78" s="101" t="str">
        <f>Criteria!$A77</f>
        <v>Consultation</v>
      </c>
      <c r="B78" s="103">
        <v>75</v>
      </c>
      <c r="C78" s="103" t="str">
        <f>Criteria!B77</f>
        <v>11.7</v>
      </c>
      <c r="D78" s="103" t="str">
        <f>Criteria!C77</f>
        <v>A</v>
      </c>
      <c r="E78" s="104" t="str">
        <f>Criteria!D77</f>
        <v>On each screen, are sudden change in brightness or blinking effects used correctly?</v>
      </c>
      <c r="F78" s="105" t="s">
        <v>2</v>
      </c>
      <c r="G78" s="106"/>
      <c r="H78" s="104"/>
      <c r="I78" s="107"/>
      <c r="J78" s="108"/>
    </row>
    <row r="79" spans="1:10" ht="55.35" customHeight="1">
      <c r="A79" s="101" t="str">
        <f>Criteria!$A78</f>
        <v>Consultation</v>
      </c>
      <c r="B79" s="103">
        <v>76</v>
      </c>
      <c r="C79" s="103" t="str">
        <f>Criteria!B78</f>
        <v>11.8</v>
      </c>
      <c r="D79" s="103" t="str">
        <f>Criteria!C78</f>
        <v>A</v>
      </c>
      <c r="E79" s="104" t="str">
        <f>Criteria!D78</f>
        <v>On each screen, is each moving or blinking content controllable by the user?</v>
      </c>
      <c r="F79" s="105" t="s">
        <v>2</v>
      </c>
      <c r="G79" s="106"/>
      <c r="H79" s="104"/>
      <c r="I79" s="107"/>
      <c r="J79" s="108"/>
    </row>
    <row r="80" spans="1:10" ht="55.35" customHeight="1">
      <c r="A80" s="101" t="str">
        <f>Criteria!$A79</f>
        <v>Consultation</v>
      </c>
      <c r="B80" s="103">
        <v>77</v>
      </c>
      <c r="C80" s="103" t="str">
        <f>Criteria!B79</f>
        <v>11.9</v>
      </c>
      <c r="D80" s="103" t="str">
        <f>Criteria!C79</f>
        <v>AA</v>
      </c>
      <c r="E80" s="104" t="str">
        <f>Criteria!D79</f>
        <v>On each screen, is the content offered viewable regardless of screen orientation (portrait or landscape) (excluding special cases)?</v>
      </c>
      <c r="F80" s="105" t="s">
        <v>2</v>
      </c>
      <c r="G80" s="106"/>
      <c r="H80" s="104"/>
      <c r="I80" s="107"/>
      <c r="J80" s="108"/>
    </row>
    <row r="81" spans="1:10" ht="55.35" customHeight="1">
      <c r="A81" s="101" t="str">
        <f>Criteria!$A80</f>
        <v>Consultation</v>
      </c>
      <c r="B81" s="103">
        <v>78</v>
      </c>
      <c r="C81" s="103" t="str">
        <f>Criteria!B80</f>
        <v>11.10</v>
      </c>
      <c r="D81" s="103" t="str">
        <f>Criteria!C80</f>
        <v>A</v>
      </c>
      <c r="E81" s="104" t="str">
        <f>Criteria!D80</f>
        <v>On each screen, are the features that can be activated using a complex gesture able to be activated using a simple gesture (excluding special cases)?</v>
      </c>
      <c r="F81" s="105" t="s">
        <v>2</v>
      </c>
      <c r="G81" s="106"/>
      <c r="H81" s="104"/>
      <c r="I81" s="107"/>
      <c r="J81" s="108"/>
    </row>
    <row r="82" spans="1:10" ht="55.35" customHeight="1">
      <c r="A82" s="101" t="str">
        <f>Criteria!$A81</f>
        <v>Consultation</v>
      </c>
      <c r="B82" s="103">
        <v>79</v>
      </c>
      <c r="C82" s="103" t="str">
        <f>Criteria!B81</f>
        <v>11.11</v>
      </c>
      <c r="D82" s="103" t="str">
        <f>Criteria!C81</f>
        <v>A</v>
      </c>
      <c r="E82" s="104" t="str">
        <f>Criteria!D81</f>
        <v>On each screen, are the features that can be activated by performing simultaneous actions activated by means of a single action? Is this rule respected (excluding special cases)?</v>
      </c>
      <c r="F82" s="105" t="s">
        <v>2</v>
      </c>
      <c r="G82" s="106"/>
      <c r="H82" s="104"/>
      <c r="I82" s="107"/>
      <c r="J82" s="108"/>
    </row>
    <row r="83" spans="1:10" ht="55.35" customHeight="1">
      <c r="A83" s="101" t="str">
        <f>Criteria!$A82</f>
        <v>Consultation</v>
      </c>
      <c r="B83" s="103">
        <v>80</v>
      </c>
      <c r="C83" s="103" t="str">
        <f>Criteria!B82</f>
        <v>11.12</v>
      </c>
      <c r="D83" s="103" t="str">
        <f>Criteria!C82</f>
        <v>A</v>
      </c>
      <c r="E83" s="104" t="str">
        <f>Criteria!D82</f>
        <v>On each screen, can actions triggered by a pointing device on a single point on the screen be cancelled (excluding special cases)?</v>
      </c>
      <c r="F83" s="105" t="s">
        <v>2</v>
      </c>
      <c r="G83" s="106"/>
      <c r="H83" s="104"/>
      <c r="I83" s="107"/>
      <c r="J83" s="108"/>
    </row>
    <row r="84" spans="1:10" ht="55.35" customHeight="1">
      <c r="A84" s="101" t="str">
        <f>Criteria!$A83</f>
        <v>Consultation</v>
      </c>
      <c r="B84" s="103">
        <v>81</v>
      </c>
      <c r="C84" s="103" t="str">
        <f>Criteria!B83</f>
        <v>11.13</v>
      </c>
      <c r="D84" s="103" t="str">
        <f>Criteria!C83</f>
        <v>A</v>
      </c>
      <c r="E84" s="104" t="str">
        <f>Criteria!D83</f>
        <v>On each screen, can the features involving movement from or to the device be satisfied in an alternative way (excluding special cases)?</v>
      </c>
      <c r="F84" s="105" t="s">
        <v>2</v>
      </c>
      <c r="G84" s="106"/>
      <c r="H84" s="104"/>
      <c r="I84" s="107"/>
      <c r="J84" s="108"/>
    </row>
    <row r="85" spans="1:10" ht="55.35" customHeight="1">
      <c r="A85" s="101" t="str">
        <f>Criteria!$A84</f>
        <v>Consultation</v>
      </c>
      <c r="B85" s="103">
        <v>82</v>
      </c>
      <c r="C85" s="103" t="str">
        <f>Criteria!B84</f>
        <v>11.14</v>
      </c>
      <c r="D85" s="103" t="str">
        <f>Criteria!C84</f>
        <v>AA</v>
      </c>
      <c r="E85" s="104" t="str">
        <f>Criteria!D84</f>
        <v>For each document conversion feature, is the accessibility information available in the source document retained in the destination document (excluding special cases)?</v>
      </c>
      <c r="F85" s="105" t="s">
        <v>2</v>
      </c>
      <c r="G85" s="106"/>
      <c r="H85" s="104"/>
      <c r="I85" s="107"/>
      <c r="J85" s="108"/>
    </row>
    <row r="86" spans="1:10" ht="55.35" customHeight="1">
      <c r="A86" s="101" t="str">
        <f>Criteria!$A85</f>
        <v>Consultation</v>
      </c>
      <c r="B86" s="103">
        <v>83</v>
      </c>
      <c r="C86" s="103" t="str">
        <f>Criteria!B85</f>
        <v>11.15</v>
      </c>
      <c r="D86" s="103" t="str">
        <f>Criteria!C85</f>
        <v>A</v>
      </c>
      <c r="E86" s="104" t="str">
        <f>Criteria!D85</f>
        <v>Is an alternative method available for each identification or control functionality of the application that relies on the use of biological characteristics of the user?</v>
      </c>
      <c r="F86" s="105" t="s">
        <v>2</v>
      </c>
      <c r="G86" s="106"/>
      <c r="H86" s="104"/>
      <c r="I86" s="107"/>
      <c r="J86" s="108"/>
    </row>
    <row r="87" spans="1:10" ht="55.35" customHeight="1">
      <c r="A87" s="101" t="str">
        <f>Criteria!$A86</f>
        <v>Consultation</v>
      </c>
      <c r="B87" s="103">
        <v>84</v>
      </c>
      <c r="C87" s="103" t="str">
        <f>Criteria!B86</f>
        <v>11.16</v>
      </c>
      <c r="D87" s="103" t="str">
        <f>Criteria!C86</f>
        <v>A</v>
      </c>
      <c r="E87" s="104" t="str">
        <f>Criteria!D86</f>
        <v>For each application that incorporates key repeat functionality, is the repeat adjustable (excluding special cases)?</v>
      </c>
      <c r="F87" s="105" t="s">
        <v>2</v>
      </c>
      <c r="G87" s="106"/>
      <c r="H87" s="104"/>
      <c r="I87" s="107"/>
      <c r="J87" s="108"/>
    </row>
    <row r="88" spans="1:10" ht="55.35" customHeight="1">
      <c r="A88" s="101" t="str">
        <f>Criteria!$A87</f>
        <v>Documentation and accessibility features</v>
      </c>
      <c r="B88" s="103">
        <v>85</v>
      </c>
      <c r="C88" s="103" t="str">
        <f>Criteria!B87</f>
        <v>12.1</v>
      </c>
      <c r="D88" s="103" t="str">
        <f>Criteria!C87</f>
        <v>AA</v>
      </c>
      <c r="E88" s="104" t="str">
        <f>Criteria!D87</f>
        <v>Does the application documentation describe the accessibility features of the application and their use?</v>
      </c>
      <c r="F88" s="105" t="s">
        <v>2</v>
      </c>
      <c r="G88" s="106"/>
      <c r="H88" s="104"/>
      <c r="I88" s="107"/>
      <c r="J88" s="108"/>
    </row>
    <row r="89" spans="1:10" ht="55.35" customHeight="1">
      <c r="A89" s="101" t="str">
        <f>Criteria!$A88</f>
        <v>Documentation and accessibility features</v>
      </c>
      <c r="B89" s="103">
        <v>86</v>
      </c>
      <c r="C89" s="103" t="str">
        <f>Criteria!B88</f>
        <v>12.2</v>
      </c>
      <c r="D89" s="103" t="str">
        <f>Criteria!C88</f>
        <v>A</v>
      </c>
      <c r="E89" s="104" t="str">
        <f>Criteria!D88</f>
        <v>For each accessibility feature described in the documentation, the entire path that enables it to be activated meets the accessibility needs of the users who require it. Is this rule respected (excluding special cases)?</v>
      </c>
      <c r="F89" s="105" t="s">
        <v>2</v>
      </c>
      <c r="G89" s="106"/>
      <c r="H89" s="104"/>
      <c r="I89" s="107"/>
      <c r="J89" s="108"/>
    </row>
    <row r="90" spans="1:10" ht="55.35" customHeight="1">
      <c r="A90" s="101" t="str">
        <f>Criteria!$A89</f>
        <v>Documentation and accessibility features</v>
      </c>
      <c r="B90" s="103">
        <v>87</v>
      </c>
      <c r="C90" s="103" t="str">
        <f>Criteria!B89</f>
        <v>12.3</v>
      </c>
      <c r="D90" s="103" t="str">
        <f>Criteria!C89</f>
        <v>A</v>
      </c>
      <c r="E90" s="104" t="str">
        <f>Criteria!D89</f>
        <v>The application does not interfere with the accessibility features of the platform. Is this rule respected?</v>
      </c>
      <c r="F90" s="105" t="s">
        <v>2</v>
      </c>
      <c r="G90" s="106"/>
      <c r="H90" s="104"/>
      <c r="I90" s="107"/>
      <c r="J90" s="108"/>
    </row>
    <row r="91" spans="1:10" ht="55.35" customHeight="1">
      <c r="A91" s="101" t="str">
        <f>Criteria!$A90</f>
        <v>Documentation and accessibility features</v>
      </c>
      <c r="B91" s="103">
        <v>88</v>
      </c>
      <c r="C91" s="103" t="str">
        <f>Criteria!B90</f>
        <v>12.4</v>
      </c>
      <c r="D91" s="103" t="str">
        <f>Criteria!C90</f>
        <v>A</v>
      </c>
      <c r="E91" s="104" t="str">
        <f>Criteria!D90</f>
        <v>Is the application documentation accessible?</v>
      </c>
      <c r="F91" s="105" t="s">
        <v>2</v>
      </c>
      <c r="G91" s="106"/>
      <c r="H91" s="104"/>
      <c r="I91" s="107"/>
      <c r="J91" s="108"/>
    </row>
    <row r="92" spans="1:10" ht="55.35" customHeight="1">
      <c r="A92" s="101" t="str">
        <f>Criteria!$A91</f>
        <v>Editing tools</v>
      </c>
      <c r="B92" s="103">
        <v>89</v>
      </c>
      <c r="C92" s="103" t="str">
        <f>Criteria!B91</f>
        <v>13.1</v>
      </c>
      <c r="D92" s="103" t="str">
        <f>Criteria!C91</f>
        <v>A</v>
      </c>
      <c r="E92" s="104" t="str">
        <f>Criteria!D91</f>
        <v>Can the editing tool be used to define the accessibility information required to create compliant content?</v>
      </c>
      <c r="F92" s="105" t="s">
        <v>2</v>
      </c>
      <c r="G92" s="106"/>
      <c r="H92" s="104"/>
      <c r="I92" s="107"/>
      <c r="J92" s="108"/>
    </row>
    <row r="93" spans="1:10" ht="22.5">
      <c r="A93" s="101" t="str">
        <f>Criteria!$A92</f>
        <v>Editing tools</v>
      </c>
      <c r="B93" s="103">
        <v>90</v>
      </c>
      <c r="C93" s="103" t="str">
        <f>Criteria!B92</f>
        <v>13.2</v>
      </c>
      <c r="D93" s="103" t="str">
        <f>Criteria!C92</f>
        <v>A</v>
      </c>
      <c r="E93" s="104" t="str">
        <f>Criteria!D92</f>
        <v>Does the editing tool provide help with creating accessible content?</v>
      </c>
      <c r="F93" s="105" t="s">
        <v>2</v>
      </c>
      <c r="G93" s="106"/>
      <c r="H93" s="104"/>
      <c r="I93" s="107"/>
      <c r="J93" s="108"/>
    </row>
    <row r="94" spans="1:10" ht="55.35" customHeight="1">
      <c r="A94" s="101" t="str">
        <f>Criteria!$A93</f>
        <v>Editing tools</v>
      </c>
      <c r="B94" s="103">
        <v>91</v>
      </c>
      <c r="C94" s="103" t="str">
        <f>Criteria!B93</f>
        <v>13.3</v>
      </c>
      <c r="D94" s="103" t="str">
        <f>Criteria!C93</f>
        <v>A</v>
      </c>
      <c r="E94" s="104" t="str">
        <f>Criteria!D93</f>
        <v>Is the content generated by each content transformation accessible (excluding special cases)?</v>
      </c>
      <c r="F94" s="105" t="s">
        <v>2</v>
      </c>
      <c r="G94" s="106"/>
      <c r="H94" s="104"/>
      <c r="I94" s="107"/>
      <c r="J94" s="108"/>
    </row>
    <row r="95" spans="1:10" ht="55.35" customHeight="1">
      <c r="A95" s="101" t="str">
        <f>Criteria!$A94</f>
        <v>Editing tools</v>
      </c>
      <c r="B95" s="103">
        <v>92</v>
      </c>
      <c r="C95" s="103" t="str">
        <f>Criteria!B94</f>
        <v>13.4</v>
      </c>
      <c r="D95" s="103" t="str">
        <f>Criteria!C94</f>
        <v>AA</v>
      </c>
      <c r="E95" s="104" t="str">
        <f>Criteria!D94</f>
        <v>For each accessibility error identified by an automatic or semi-automatic accessibility test, does the editing tool provide suggestions for repair?</v>
      </c>
      <c r="F95" s="105" t="s">
        <v>2</v>
      </c>
      <c r="G95" s="106"/>
      <c r="H95" s="104"/>
      <c r="I95" s="107"/>
      <c r="J95" s="108"/>
    </row>
    <row r="96" spans="1:10" ht="55.35" customHeight="1">
      <c r="A96" s="101" t="str">
        <f>Criteria!$A95</f>
        <v>Editing tools</v>
      </c>
      <c r="B96" s="103">
        <v>93</v>
      </c>
      <c r="C96" s="103" t="str">
        <f>Criteria!B95</f>
        <v>13.5</v>
      </c>
      <c r="D96" s="103" t="str">
        <f>Criteria!C95</f>
        <v>A</v>
      </c>
      <c r="E96" s="104" t="str">
        <f>Criteria!D95</f>
        <v>For each set of templates, at least one template meets the requirements of the RAWeb. Is this rule respected?</v>
      </c>
      <c r="F96" s="105" t="s">
        <v>2</v>
      </c>
      <c r="G96" s="106"/>
      <c r="H96" s="104"/>
      <c r="I96" s="107"/>
      <c r="J96" s="108"/>
    </row>
    <row r="97" spans="1:10" ht="22.5">
      <c r="A97" s="101" t="str">
        <f>Criteria!$A96</f>
        <v>Editing tools</v>
      </c>
      <c r="B97" s="103">
        <v>94</v>
      </c>
      <c r="C97" s="103" t="str">
        <f>Criteria!B96</f>
        <v>13.6</v>
      </c>
      <c r="D97" s="103" t="str">
        <f>Criteria!C96</f>
        <v>A</v>
      </c>
      <c r="E97" s="104" t="str">
        <f>Criteria!D96</f>
        <v>Is each template that enables the RAWeb requirements to be met clearly identifiable?</v>
      </c>
      <c r="F97" s="105" t="s">
        <v>2</v>
      </c>
      <c r="G97" s="106"/>
      <c r="H97" s="104"/>
      <c r="I97" s="107"/>
      <c r="J97" s="108"/>
    </row>
    <row r="98" spans="1:10" ht="33.75">
      <c r="A98" s="101" t="str">
        <f>Criteria!$A97</f>
        <v>Support services</v>
      </c>
      <c r="B98" s="103">
        <v>95</v>
      </c>
      <c r="C98" s="103" t="str">
        <f>Criteria!B97</f>
        <v>14.1</v>
      </c>
      <c r="D98" s="103" t="str">
        <f>Criteria!C97</f>
        <v>AA</v>
      </c>
      <c r="E98" s="104" t="str">
        <f>Criteria!D97</f>
        <v>Does each support service provide information relating to the accessibility features of the application described in the documentation?</v>
      </c>
      <c r="F98" s="105" t="s">
        <v>2</v>
      </c>
      <c r="G98" s="106"/>
      <c r="H98" s="104"/>
      <c r="I98" s="107"/>
      <c r="J98" s="108"/>
    </row>
    <row r="99" spans="1:10" ht="33.75">
      <c r="A99" s="101" t="str">
        <f>Criteria!$A98</f>
        <v>Support services</v>
      </c>
      <c r="B99" s="103">
        <v>96</v>
      </c>
      <c r="C99" s="103" t="str">
        <f>Criteria!B98</f>
        <v>14.2</v>
      </c>
      <c r="D99" s="103" t="str">
        <f>Criteria!C98</f>
        <v>A</v>
      </c>
      <c r="E99" s="104" t="str">
        <f>Criteria!D98</f>
        <v>The support service meets the communication needs of people with disabilities directly or through a relay service. Is this rule respected?</v>
      </c>
      <c r="F99" s="105" t="s">
        <v>2</v>
      </c>
      <c r="G99" s="106"/>
      <c r="H99" s="104"/>
      <c r="I99" s="107"/>
      <c r="J99" s="108"/>
    </row>
    <row r="100" spans="1:10" ht="45">
      <c r="A100" s="101" t="str">
        <f>Criteria!$A99</f>
        <v>Real-time communication</v>
      </c>
      <c r="B100" s="103">
        <v>97</v>
      </c>
      <c r="C100" s="103" t="str">
        <f>Criteria!B99</f>
        <v>15.1</v>
      </c>
      <c r="D100" s="103" t="str">
        <f>Criteria!C99</f>
        <v>A</v>
      </c>
      <c r="E100" s="104" t="str">
        <f>Criteria!D99</f>
        <v>For each two-way voice communication application, is the application capable of encoding and decoding this communication with a frequency range whose upper limit is at least 7,000 Hz?</v>
      </c>
      <c r="F100" s="105" t="s">
        <v>2</v>
      </c>
      <c r="G100" s="106"/>
      <c r="H100" s="104"/>
      <c r="I100" s="107"/>
      <c r="J100" s="108"/>
    </row>
    <row r="101" spans="1:10" ht="33.75">
      <c r="A101" s="101" t="str">
        <f>Criteria!$A100</f>
        <v>Real-time communication</v>
      </c>
      <c r="B101" s="103">
        <v>98</v>
      </c>
      <c r="C101" s="103" t="str">
        <f>Criteria!B100</f>
        <v>15.2</v>
      </c>
      <c r="D101" s="103" t="str">
        <f>Criteria!C100</f>
        <v>A</v>
      </c>
      <c r="E101" s="104" t="str">
        <f>Criteria!D100</f>
        <v>Does each application that supports two-way voice communication have real-time text communication functionality?</v>
      </c>
      <c r="F101" s="105" t="s">
        <v>2</v>
      </c>
      <c r="G101" s="106"/>
      <c r="H101" s="104"/>
      <c r="I101" s="107"/>
      <c r="J101" s="108"/>
    </row>
    <row r="102" spans="1:10" ht="33.75">
      <c r="A102" s="101" t="str">
        <f>Criteria!$A101</f>
        <v>Real-time communication</v>
      </c>
      <c r="B102" s="103">
        <v>99</v>
      </c>
      <c r="C102" s="103" t="str">
        <f>Criteria!B101</f>
        <v>15.3</v>
      </c>
      <c r="D102" s="103" t="str">
        <f>Criteria!C101</f>
        <v>A</v>
      </c>
      <c r="E102" s="104" t="str">
        <f>Criteria!D101</f>
        <v>For each application that allows two-way voice communication and real-time text, are both modes usable simultaneously?</v>
      </c>
      <c r="F102" s="105" t="s">
        <v>2</v>
      </c>
      <c r="G102" s="106"/>
      <c r="H102" s="104"/>
      <c r="I102" s="107"/>
      <c r="J102" s="108"/>
    </row>
    <row r="103" spans="1:10" ht="33.75">
      <c r="A103" s="101" t="str">
        <f>Criteria!$A102</f>
        <v>Real-time communication</v>
      </c>
      <c r="B103" s="103">
        <v>100</v>
      </c>
      <c r="C103" s="103" t="str">
        <f>Criteria!B102</f>
        <v>15.4</v>
      </c>
      <c r="D103" s="103" t="str">
        <f>Criteria!C102</f>
        <v>A</v>
      </c>
      <c r="E103" s="104" t="str">
        <f>Criteria!D102</f>
        <v>For each real-time text communication functionality, can the messages be identified (excluding special cases)?</v>
      </c>
      <c r="F103" s="105" t="s">
        <v>2</v>
      </c>
      <c r="G103" s="106"/>
      <c r="H103" s="104"/>
      <c r="I103" s="107"/>
      <c r="J103" s="108"/>
    </row>
    <row r="104" spans="1:10" ht="22.5">
      <c r="A104" s="101" t="str">
        <f>Criteria!$A103</f>
        <v>Real-time communication</v>
      </c>
      <c r="B104" s="103">
        <v>101</v>
      </c>
      <c r="C104" s="103" t="str">
        <f>Criteria!B103</f>
        <v>15.5</v>
      </c>
      <c r="D104" s="103" t="str">
        <f>Criteria!C103</f>
        <v>A</v>
      </c>
      <c r="E104" s="104" t="str">
        <f>Criteria!D103</f>
        <v>For each two-way voice communication application, is a visual indicator of oral activity present?</v>
      </c>
      <c r="F104" s="105" t="s">
        <v>2</v>
      </c>
      <c r="G104" s="106"/>
      <c r="H104" s="104"/>
      <c r="I104" s="107"/>
      <c r="J104" s="108"/>
    </row>
    <row r="105" spans="1:10" ht="45">
      <c r="A105" s="101" t="str">
        <f>Criteria!$A104</f>
        <v>Real-time communication</v>
      </c>
      <c r="B105" s="103">
        <v>102</v>
      </c>
      <c r="C105" s="103" t="str">
        <f>Criteria!B104</f>
        <v>15.6</v>
      </c>
      <c r="D105" s="103" t="str">
        <f>Criteria!C104</f>
        <v>A</v>
      </c>
      <c r="E105" s="104" t="str">
        <f>Criteria!D104</f>
        <v>Does each real-time text communication application that can interact with other real-time text communication applications comply with the interoperability rules in force?</v>
      </c>
      <c r="F105" s="105" t="s">
        <v>2</v>
      </c>
      <c r="G105" s="106"/>
      <c r="H105" s="104"/>
      <c r="I105" s="107"/>
      <c r="J105" s="108"/>
    </row>
    <row r="106" spans="1:10" ht="45">
      <c r="A106" s="101" t="str">
        <f>Criteria!$A105</f>
        <v>Real-time communication</v>
      </c>
      <c r="B106" s="103">
        <v>103</v>
      </c>
      <c r="C106" s="103" t="str">
        <f>Criteria!B105</f>
        <v>15.7</v>
      </c>
      <c r="D106" s="103" t="str">
        <f>Criteria!C105</f>
        <v>AA</v>
      </c>
      <c r="E106" s="104" t="str">
        <f>Criteria!D105</f>
        <v>For each application that supports real-time text (RTT) communication, the transmission delay for each input unit is 500ms or less. Is this rule respected?</v>
      </c>
      <c r="F106" s="105" t="s">
        <v>2</v>
      </c>
      <c r="G106" s="106"/>
      <c r="H106" s="104"/>
      <c r="I106" s="107"/>
      <c r="J106" s="108"/>
    </row>
    <row r="107" spans="1:10" ht="22.5">
      <c r="A107" s="101" t="str">
        <f>Criteria!$A106</f>
        <v>Real-time communication</v>
      </c>
      <c r="B107" s="103">
        <v>104</v>
      </c>
      <c r="C107" s="103" t="str">
        <f>Criteria!B106</f>
        <v>15.8</v>
      </c>
      <c r="D107" s="103" t="str">
        <f>Criteria!C106</f>
        <v>A</v>
      </c>
      <c r="E107" s="104" t="str">
        <f>Criteria!D106</f>
        <v>For each telecommunication application, is the identification of the party initiating a call accessible?</v>
      </c>
      <c r="F107" s="105" t="s">
        <v>2</v>
      </c>
      <c r="G107" s="106"/>
      <c r="H107" s="104"/>
      <c r="I107" s="107"/>
      <c r="J107" s="108"/>
    </row>
    <row r="108" spans="1:10" ht="55.35" customHeight="1">
      <c r="A108" s="101" t="str">
        <f>Criteria!$A107</f>
        <v>Real-time communication</v>
      </c>
      <c r="B108" s="103">
        <v>105</v>
      </c>
      <c r="C108" s="103" t="str">
        <f>Criteria!B107</f>
        <v>15.9</v>
      </c>
      <c r="D108" s="103" t="str">
        <f>Criteria!C107</f>
        <v>A</v>
      </c>
      <c r="E108" s="104" t="str">
        <f>Criteria!D107</f>
        <v>For each two-way voice communication application that provides caller identification, is there a way to present this identification for sign language users?</v>
      </c>
      <c r="F108" s="105" t="s">
        <v>2</v>
      </c>
      <c r="G108" s="106"/>
      <c r="H108" s="104"/>
      <c r="I108" s="107"/>
      <c r="J108" s="108"/>
    </row>
    <row r="109" spans="1:10" ht="33.75">
      <c r="A109" s="101" t="str">
        <f>Criteria!$A108</f>
        <v>Real-time communication</v>
      </c>
      <c r="B109" s="103">
        <v>106</v>
      </c>
      <c r="C109" s="103" t="str">
        <f>Criteria!B108</f>
        <v>15.10</v>
      </c>
      <c r="D109" s="103" t="str">
        <f>Criteria!C108</f>
        <v>A</v>
      </c>
      <c r="E109" s="104" t="str">
        <f>Criteria!D108</f>
        <v>For each two-way voice communication application that has voice-based services, are these services usable without the need to listen or speak?</v>
      </c>
      <c r="F109" s="105" t="s">
        <v>2</v>
      </c>
      <c r="G109" s="106"/>
      <c r="H109" s="104"/>
      <c r="I109" s="107"/>
      <c r="J109" s="108"/>
    </row>
    <row r="110" spans="1:10" ht="33.75">
      <c r="A110" s="101" t="str">
        <f>Criteria!$A109</f>
        <v>Real-time communication</v>
      </c>
      <c r="B110" s="103">
        <v>107</v>
      </c>
      <c r="C110" s="103" t="str">
        <f>Criteria!B109</f>
        <v>15.11</v>
      </c>
      <c r="D110" s="103" t="str">
        <f>Criteria!C109</f>
        <v>AA</v>
      </c>
      <c r="E110" s="104" t="str">
        <f>Criteria!D109</f>
        <v>For each two-way voice communication application that has real-time video, is the quality of the video sufficient?</v>
      </c>
      <c r="F110" s="105" t="s">
        <v>2</v>
      </c>
    </row>
  </sheetData>
  <autoFilter ref="A3:M158" xr:uid="{00000000-0009-0000-0000-000007000000}"/>
  <mergeCells count="4">
    <mergeCell ref="A1:D1"/>
    <mergeCell ref="A2:D2"/>
    <mergeCell ref="E1:I1"/>
    <mergeCell ref="E2:I2"/>
  </mergeCells>
  <conditionalFormatting sqref="G4:G109">
    <cfRule type="cellIs" dxfId="170" priority="9" operator="equal">
      <formula>"D"</formula>
    </cfRule>
  </conditionalFormatting>
  <conditionalFormatting sqref="F4">
    <cfRule type="cellIs" dxfId="169" priority="5" operator="equal">
      <formula>"c"</formula>
    </cfRule>
    <cfRule type="cellIs" dxfId="168" priority="6" operator="equal">
      <formula>"nc"</formula>
    </cfRule>
    <cfRule type="cellIs" dxfId="167" priority="7" operator="equal">
      <formula>"na"</formula>
    </cfRule>
    <cfRule type="cellIs" dxfId="166" priority="8" operator="equal">
      <formula>"nt"</formula>
    </cfRule>
  </conditionalFormatting>
  <conditionalFormatting sqref="F5:F110">
    <cfRule type="cellIs" dxfId="165" priority="1" operator="equal">
      <formula>"c"</formula>
    </cfRule>
    <cfRule type="cellIs" dxfId="164" priority="2" operator="equal">
      <formula>"nc"</formula>
    </cfRule>
    <cfRule type="cellIs" dxfId="163" priority="3" operator="equal">
      <formula>"na"</formula>
    </cfRule>
    <cfRule type="cellIs" dxfId="162" priority="4" operator="equal">
      <formula>"nt"</formula>
    </cfRule>
  </conditionalFormatting>
  <pageMargins left="0.7" right="0.7" top="0.75" bottom="0.75" header="0.3" footer="0.3"/>
  <pageSetup paperSize="9" orientation="landscape" horizontalDpi="4294967293" verticalDpi="4294967293"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CalculationBase!$AH$7:$AH$10</xm:f>
          </x14:formula1>
          <xm:sqref>F4:F110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10"/>
  <sheetViews>
    <sheetView zoomScale="115" zoomScaleNormal="115" workbookViewId="0">
      <selection activeCell="A3" sqref="A3:J3"/>
    </sheetView>
  </sheetViews>
  <sheetFormatPr defaultColWidth="8.5703125" defaultRowHeight="14.25"/>
  <cols>
    <col min="1" max="1" width="14.5703125" style="97" customWidth="1"/>
    <col min="2" max="2" width="5.42578125" style="110" hidden="1" customWidth="1"/>
    <col min="3" max="3" width="5.42578125" style="110" customWidth="1"/>
    <col min="4" max="4" width="4.42578125" style="110" customWidth="1"/>
    <col min="5" max="5" width="38.42578125" style="99" customWidth="1"/>
    <col min="6" max="7" width="5.42578125" style="99" customWidth="1"/>
    <col min="8" max="8" width="70.5703125" style="99" customWidth="1"/>
    <col min="9" max="9" width="36.42578125" style="99" customWidth="1"/>
    <col min="10" max="10" width="30.5703125" style="99" customWidth="1"/>
    <col min="11" max="11" width="8.5703125" style="99"/>
    <col min="12" max="16384" width="8.5703125" style="97"/>
  </cols>
  <sheetData>
    <row r="1" spans="1:11">
      <c r="A1" s="156" t="s">
        <v>289</v>
      </c>
      <c r="B1" s="156"/>
      <c r="C1" s="156"/>
      <c r="D1" s="156"/>
      <c r="E1" s="157" t="str">
        <f ca="1">IF(LOOKUP(J1,Sample!A10:A68,Sample!B10:B68)&lt;&gt;0,LOOKUP(J1,Sample!A10:A68,Sample!B10:B68),"-")</f>
        <v>E03</v>
      </c>
      <c r="F1" s="157"/>
      <c r="G1" s="157"/>
      <c r="H1" s="157"/>
      <c r="I1" s="157"/>
      <c r="J1" s="96" t="str">
        <f ca="1">IFERROR(RIGHT(CELL("nomfichier",$A$2),LEN(CELL("nomfichier",$A$2))-SEARCH("]",CELL("nomfichier",$A$2))), RIGHT(CELL("filename",$A$2),LEN(CELL("filename",$A$2))-SEARCH("]",CELL("filename",$A$2))))</f>
        <v>E03</v>
      </c>
      <c r="K1" s="97"/>
    </row>
    <row r="2" spans="1:11">
      <c r="A2" s="158" t="s">
        <v>290</v>
      </c>
      <c r="B2" s="158"/>
      <c r="C2" s="158"/>
      <c r="D2" s="158"/>
      <c r="E2" s="159" t="str">
        <f ca="1">IF(LOOKUP(J1,Sample!A10:A68,Sample!C10:C68)&lt;&gt;0,LOOKUP(J1,Sample!A10:A68,Sample!C10:C68),"-")</f>
        <v>-</v>
      </c>
      <c r="F2" s="159"/>
      <c r="G2" s="159"/>
      <c r="H2" s="159"/>
      <c r="I2" s="159"/>
      <c r="J2" s="98"/>
    </row>
    <row r="3" spans="1:11" s="102" customFormat="1" ht="33.75">
      <c r="A3" s="100" t="s">
        <v>148</v>
      </c>
      <c r="B3" s="100" t="s">
        <v>291</v>
      </c>
      <c r="C3" s="100" t="s">
        <v>149</v>
      </c>
      <c r="D3" s="100" t="s">
        <v>150</v>
      </c>
      <c r="E3" s="101" t="s">
        <v>151</v>
      </c>
      <c r="F3" s="100" t="s">
        <v>292</v>
      </c>
      <c r="G3" s="100" t="s">
        <v>293</v>
      </c>
      <c r="H3" s="101" t="s">
        <v>294</v>
      </c>
      <c r="I3" s="101" t="s">
        <v>295</v>
      </c>
      <c r="J3" s="101" t="s">
        <v>296</v>
      </c>
    </row>
    <row r="4" spans="1:11" s="99" customFormat="1" ht="22.5">
      <c r="A4" s="101" t="str">
        <f>Criteria!$A3</f>
        <v>Graphic elements</v>
      </c>
      <c r="B4" s="103">
        <v>1</v>
      </c>
      <c r="C4" s="103" t="str">
        <f>Criteria!B3</f>
        <v>1.1</v>
      </c>
      <c r="D4" s="103" t="str">
        <f>Criteria!C3</f>
        <v>A</v>
      </c>
      <c r="E4" s="104" t="str">
        <f>Criteria!D3</f>
        <v>Is every decorative graphic element ignored by assistive technologies?</v>
      </c>
      <c r="F4" s="105" t="s">
        <v>2</v>
      </c>
      <c r="G4" s="106"/>
      <c r="H4" s="104"/>
      <c r="I4" s="107"/>
      <c r="J4" s="111"/>
    </row>
    <row r="5" spans="1:11" s="99" customFormat="1" ht="33.75">
      <c r="A5" s="101" t="str">
        <f>Criteria!$A4</f>
        <v>Graphic elements</v>
      </c>
      <c r="B5" s="103">
        <v>2</v>
      </c>
      <c r="C5" s="103" t="str">
        <f>Criteria!B4</f>
        <v>1.2</v>
      </c>
      <c r="D5" s="103" t="str">
        <f>Criteria!C4</f>
        <v>A</v>
      </c>
      <c r="E5" s="104" t="str">
        <f>Criteria!D4</f>
        <v>Does each graphic element conveying information have an alternative accessible to assistive technologies?</v>
      </c>
      <c r="F5" s="105" t="s">
        <v>2</v>
      </c>
      <c r="G5" s="106"/>
      <c r="H5" s="104"/>
      <c r="I5" s="107"/>
      <c r="J5" s="108"/>
    </row>
    <row r="6" spans="1:11" s="99" customFormat="1" ht="33.75">
      <c r="A6" s="101" t="str">
        <f>Criteria!$A5</f>
        <v>Graphic elements</v>
      </c>
      <c r="B6" s="103">
        <v>3</v>
      </c>
      <c r="C6" s="103" t="str">
        <f>Criteria!B5</f>
        <v>1.3</v>
      </c>
      <c r="D6" s="103" t="str">
        <f>Criteria!C5</f>
        <v>A</v>
      </c>
      <c r="E6" s="104" t="str">
        <f>Criteria!D5</f>
        <v>For each graphic element conveying information, is the alternative accessible to assistive technologies relevant (excluding special cases)?</v>
      </c>
      <c r="F6" s="105" t="s">
        <v>2</v>
      </c>
      <c r="G6" s="106"/>
      <c r="H6" s="104"/>
      <c r="I6" s="107"/>
      <c r="J6" s="108"/>
    </row>
    <row r="7" spans="1:11" ht="45">
      <c r="A7" s="101" t="str">
        <f>Criteria!$A6</f>
        <v>Graphic elements</v>
      </c>
      <c r="B7" s="103">
        <v>4</v>
      </c>
      <c r="C7" s="103" t="str">
        <f>Criteria!B6</f>
        <v>1.4</v>
      </c>
      <c r="D7" s="103" t="str">
        <f>Criteria!C6</f>
        <v>A</v>
      </c>
      <c r="E7" s="104" t="str">
        <f>Criteria!D6</f>
        <v>For each graphic element used as a CAPTCHA or as a test graphic element, does the alternative rendered by assistive technologies make it possible to identify the nature and function of the graphic element?</v>
      </c>
      <c r="F7" s="105" t="s">
        <v>2</v>
      </c>
      <c r="G7" s="106"/>
      <c r="H7" s="104"/>
      <c r="I7" s="107"/>
      <c r="J7" s="108"/>
    </row>
    <row r="8" spans="1:11" ht="22.5">
      <c r="A8" s="101" t="str">
        <f>Criteria!$A7</f>
        <v>Graphic elements</v>
      </c>
      <c r="B8" s="103">
        <v>5</v>
      </c>
      <c r="C8" s="103" t="str">
        <f>Criteria!B7</f>
        <v>1.5</v>
      </c>
      <c r="D8" s="103" t="str">
        <f>Criteria!C7</f>
        <v>A</v>
      </c>
      <c r="E8" s="104" t="str">
        <f>Criteria!D7</f>
        <v>Does each graphic element used as a CAPTCHA have an alternative?</v>
      </c>
      <c r="F8" s="105" t="s">
        <v>2</v>
      </c>
      <c r="G8" s="106"/>
      <c r="H8" s="104"/>
      <c r="I8" s="107"/>
      <c r="J8" s="108"/>
    </row>
    <row r="9" spans="1:11" ht="22.5">
      <c r="A9" s="101" t="str">
        <f>Criteria!$A8</f>
        <v>Graphic elements</v>
      </c>
      <c r="B9" s="103">
        <v>6</v>
      </c>
      <c r="C9" s="103" t="str">
        <f>Criteria!B8</f>
        <v>1.6</v>
      </c>
      <c r="D9" s="103" t="str">
        <f>Criteria!C8</f>
        <v>A</v>
      </c>
      <c r="E9" s="104" t="str">
        <f>Criteria!D8</f>
        <v>Does each graphic element conveying information have, where necessary, a detailed description?</v>
      </c>
      <c r="F9" s="105" t="s">
        <v>2</v>
      </c>
      <c r="G9" s="106"/>
      <c r="H9" s="104"/>
      <c r="I9" s="107"/>
      <c r="J9" s="108"/>
    </row>
    <row r="10" spans="1:11" ht="22.5">
      <c r="A10" s="101" t="str">
        <f>Criteria!$A9</f>
        <v>Graphic elements</v>
      </c>
      <c r="B10" s="103">
        <v>7</v>
      </c>
      <c r="C10" s="103" t="str">
        <f>Criteria!B9</f>
        <v>1.7</v>
      </c>
      <c r="D10" s="103" t="str">
        <f>Criteria!C9</f>
        <v>A</v>
      </c>
      <c r="E10" s="104" t="str">
        <f>Criteria!D9</f>
        <v>For each graphic element conveying information with a detailed description, is this description relevant?</v>
      </c>
      <c r="F10" s="105" t="s">
        <v>2</v>
      </c>
      <c r="G10" s="106"/>
      <c r="H10" s="104"/>
      <c r="I10" s="107"/>
      <c r="J10" s="108"/>
    </row>
    <row r="11" spans="1:11" ht="45">
      <c r="A11" s="101" t="str">
        <f>Criteria!$A10</f>
        <v>Graphic elements</v>
      </c>
      <c r="B11" s="103">
        <v>8</v>
      </c>
      <c r="C11" s="103" t="str">
        <f>Criteria!B10</f>
        <v>1.8</v>
      </c>
      <c r="D11" s="103" t="str">
        <f>Criteria!C10</f>
        <v>AA</v>
      </c>
      <c r="E11" s="104" t="str">
        <f>Criteria!D10</f>
        <v>Each text graphic element conveying information, in the absence of a replacement mechanism, must, if possible, be replaced by styled text. Is this rule respected (excluding special cases)?</v>
      </c>
      <c r="F11" s="105" t="s">
        <v>2</v>
      </c>
      <c r="G11" s="106"/>
      <c r="H11" s="104"/>
      <c r="I11" s="107"/>
      <c r="J11" s="108"/>
    </row>
    <row r="12" spans="1:11" ht="22.5">
      <c r="A12" s="101" t="str">
        <f>Criteria!$A11</f>
        <v>Graphic elements</v>
      </c>
      <c r="B12" s="103">
        <v>9</v>
      </c>
      <c r="C12" s="103" t="str">
        <f>Criteria!B11</f>
        <v>1.9</v>
      </c>
      <c r="D12" s="103" t="str">
        <f>Criteria!C11</f>
        <v>AA</v>
      </c>
      <c r="E12" s="104" t="str">
        <f>Criteria!D11</f>
        <v>Is each graphic element with legend correctly rendered by assistive technologies?</v>
      </c>
      <c r="F12" s="105" t="s">
        <v>2</v>
      </c>
      <c r="G12" s="106"/>
      <c r="H12" s="104"/>
      <c r="I12" s="107"/>
      <c r="J12" s="108"/>
    </row>
    <row r="13" spans="1:11" ht="22.5">
      <c r="A13" s="101" t="str">
        <f>Criteria!$A12</f>
        <v>Colours</v>
      </c>
      <c r="B13" s="103">
        <v>10</v>
      </c>
      <c r="C13" s="103" t="str">
        <f>Criteria!B12</f>
        <v>2.1</v>
      </c>
      <c r="D13" s="103" t="str">
        <f>Criteria!C12</f>
        <v>A</v>
      </c>
      <c r="E13" s="104" t="str">
        <f>Criteria!D12</f>
        <v>On each screen, information must not be provided by colour alone. Is this rule respected?</v>
      </c>
      <c r="F13" s="105" t="s">
        <v>2</v>
      </c>
      <c r="G13" s="106"/>
      <c r="H13" s="104"/>
      <c r="I13" s="107"/>
      <c r="J13" s="108"/>
    </row>
    <row r="14" spans="1:11" ht="33.75">
      <c r="A14" s="101" t="str">
        <f>Criteria!$A13</f>
        <v>Colours</v>
      </c>
      <c r="B14" s="103">
        <v>11</v>
      </c>
      <c r="C14" s="103" t="str">
        <f>Criteria!B13</f>
        <v>2.2</v>
      </c>
      <c r="D14" s="103" t="str">
        <f>Criteria!C13</f>
        <v>AA</v>
      </c>
      <c r="E14" s="104" t="str">
        <f>Criteria!D13</f>
        <v>On each screen, is the contrast between the colour of the text and the colour of its background sufficiently high (excluding special cases)?</v>
      </c>
      <c r="F14" s="105" t="s">
        <v>2</v>
      </c>
      <c r="G14" s="106"/>
      <c r="H14" s="104"/>
      <c r="I14" s="107"/>
      <c r="J14" s="108"/>
    </row>
    <row r="15" spans="1:11" ht="45">
      <c r="A15" s="101" t="str">
        <f>Criteria!$A14</f>
        <v>Colours</v>
      </c>
      <c r="B15" s="103">
        <v>12</v>
      </c>
      <c r="C15" s="103" t="str">
        <f>Criteria!B14</f>
        <v>2.3</v>
      </c>
      <c r="D15" s="103" t="str">
        <f>Criteria!C14</f>
        <v>AA</v>
      </c>
      <c r="E15" s="104" t="str">
        <f>Criteria!D14</f>
        <v>On each screen, are the colours used in the user interface components and the graphic elements conveying information sufficiently contrasted (excluding special cases)?</v>
      </c>
      <c r="F15" s="105" t="s">
        <v>2</v>
      </c>
      <c r="G15" s="106"/>
      <c r="H15" s="104"/>
      <c r="I15" s="107"/>
      <c r="J15" s="108"/>
    </row>
    <row r="16" spans="1:11" ht="33.75">
      <c r="A16" s="101" t="str">
        <f>Criteria!$A15</f>
        <v>Colours</v>
      </c>
      <c r="B16" s="103">
        <v>13</v>
      </c>
      <c r="C16" s="103" t="str">
        <f>Criteria!B15</f>
        <v>2.4</v>
      </c>
      <c r="D16" s="103" t="str">
        <f>Criteria!C15</f>
        <v>AA</v>
      </c>
      <c r="E16" s="104" t="str">
        <f>Criteria!D15</f>
        <v>Is the contrast ratio of each replacement mechanism for displaying a correct contrast ratio sufficiently high?</v>
      </c>
      <c r="F16" s="105" t="s">
        <v>2</v>
      </c>
      <c r="G16" s="106"/>
      <c r="H16" s="104"/>
      <c r="I16" s="107"/>
      <c r="J16" s="108"/>
    </row>
    <row r="17" spans="1:10" ht="33.75">
      <c r="A17" s="101" t="str">
        <f>Criteria!$A16</f>
        <v>Multimedia</v>
      </c>
      <c r="B17" s="103">
        <v>14</v>
      </c>
      <c r="C17" s="103" t="str">
        <f>Criteria!B16</f>
        <v>3.1</v>
      </c>
      <c r="D17" s="103" t="str">
        <f>Criteria!C16</f>
        <v>A</v>
      </c>
      <c r="E17" s="104" t="str">
        <f>Criteria!D16</f>
        <v>Does each pre-recorded audio-only time-based media have, where appropriate, a clearly identifiable adjacent transcript (excluding special cases)?</v>
      </c>
      <c r="F17" s="105" t="s">
        <v>2</v>
      </c>
      <c r="G17" s="106"/>
      <c r="H17" s="104"/>
      <c r="I17" s="107"/>
      <c r="J17" s="108"/>
    </row>
    <row r="18" spans="1:10" ht="33.75">
      <c r="A18" s="101" t="str">
        <f>Criteria!$A17</f>
        <v>Multimedia</v>
      </c>
      <c r="B18" s="103">
        <v>15</v>
      </c>
      <c r="C18" s="103" t="str">
        <f>Criteria!B17</f>
        <v>3.2</v>
      </c>
      <c r="D18" s="103" t="str">
        <f>Criteria!C17</f>
        <v>A</v>
      </c>
      <c r="E18" s="104" t="str">
        <f>Criteria!D17</f>
        <v>For each pre-recorded audio-only time-based media with a transcript, is this transcript relevant (excluding special cases)?</v>
      </c>
      <c r="F18" s="105" t="s">
        <v>2</v>
      </c>
      <c r="G18" s="106"/>
      <c r="H18" s="104"/>
      <c r="I18" s="107"/>
      <c r="J18" s="108"/>
    </row>
    <row r="19" spans="1:10" ht="33.75">
      <c r="A19" s="101" t="str">
        <f>Criteria!$A18</f>
        <v>Multimedia</v>
      </c>
      <c r="B19" s="103">
        <v>16</v>
      </c>
      <c r="C19" s="103" t="str">
        <f>Criteria!B18</f>
        <v>3.3</v>
      </c>
      <c r="D19" s="103" t="str">
        <f>Criteria!C18</f>
        <v>A</v>
      </c>
      <c r="E19" s="104" t="str">
        <f>Criteria!D18</f>
        <v>Does each pre-recorded video-only time-based media have, if necessary, an alternative (excluding special cases)?</v>
      </c>
      <c r="F19" s="105" t="s">
        <v>2</v>
      </c>
      <c r="G19" s="106"/>
      <c r="H19" s="104"/>
      <c r="I19" s="107"/>
      <c r="J19" s="108"/>
    </row>
    <row r="20" spans="1:10" ht="33.75">
      <c r="A20" s="101" t="str">
        <f>Criteria!$A19</f>
        <v>Multimedia</v>
      </c>
      <c r="B20" s="103">
        <v>17</v>
      </c>
      <c r="C20" s="103" t="str">
        <f>Criteria!B19</f>
        <v>3.4</v>
      </c>
      <c r="D20" s="103" t="str">
        <f>Criteria!C19</f>
        <v>A</v>
      </c>
      <c r="E20" s="104" t="str">
        <f>Criteria!D19</f>
        <v>For each pre-recorded video-only time-based media with an alternative, is the alternative relevant (excluding special cases)?</v>
      </c>
      <c r="F20" s="105" t="s">
        <v>2</v>
      </c>
      <c r="G20" s="106"/>
      <c r="H20" s="104"/>
      <c r="I20" s="107"/>
      <c r="J20" s="108"/>
    </row>
    <row r="21" spans="1:10" ht="33.75">
      <c r="A21" s="101" t="str">
        <f>Criteria!$A20</f>
        <v>Multimedia</v>
      </c>
      <c r="B21" s="103">
        <v>18</v>
      </c>
      <c r="C21" s="103" t="str">
        <f>Criteria!B20</f>
        <v>3.5</v>
      </c>
      <c r="D21" s="103" t="str">
        <f>Criteria!C20</f>
        <v>A</v>
      </c>
      <c r="E21" s="104" t="str">
        <f>Criteria!D20</f>
        <v>Does each pre-recorded synchronised time-based media have, if necessary, an alternative (excluding special cases)?</v>
      </c>
      <c r="F21" s="105" t="s">
        <v>2</v>
      </c>
      <c r="G21" s="106"/>
      <c r="H21" s="104"/>
      <c r="I21" s="107"/>
      <c r="J21" s="108"/>
    </row>
    <row r="22" spans="1:10" ht="33.75">
      <c r="A22" s="101" t="str">
        <f>Criteria!$A21</f>
        <v>Multimedia</v>
      </c>
      <c r="B22" s="103">
        <v>19</v>
      </c>
      <c r="C22" s="103" t="str">
        <f>Criteria!B21</f>
        <v>3.6</v>
      </c>
      <c r="D22" s="103" t="str">
        <f>Criteria!C21</f>
        <v>A</v>
      </c>
      <c r="E22" s="104" t="str">
        <f>Criteria!D21</f>
        <v>For each pre-recorded synchronised time-based media with an alternative, is the alternative relevant (excluding special cases)?</v>
      </c>
      <c r="F22" s="105" t="s">
        <v>2</v>
      </c>
      <c r="G22" s="106"/>
      <c r="H22" s="104"/>
      <c r="I22" s="107"/>
      <c r="J22" s="108"/>
    </row>
    <row r="23" spans="1:10" ht="33.75">
      <c r="A23" s="101" t="str">
        <f>Criteria!$A22</f>
        <v>Multimedia</v>
      </c>
      <c r="B23" s="103">
        <v>20</v>
      </c>
      <c r="C23" s="103" t="str">
        <f>Criteria!B22</f>
        <v>3.7</v>
      </c>
      <c r="D23" s="103" t="str">
        <f>Criteria!C22</f>
        <v>A</v>
      </c>
      <c r="E23" s="104" t="str">
        <f>Criteria!D22</f>
        <v>Does each pre-recorded synchronised time-based media have, where appropriate, synchronised captions (excluding special cases)?</v>
      </c>
      <c r="F23" s="105" t="s">
        <v>2</v>
      </c>
      <c r="G23" s="106"/>
      <c r="H23" s="104"/>
      <c r="I23" s="107"/>
      <c r="J23" s="108"/>
    </row>
    <row r="24" spans="1:10" ht="33.75">
      <c r="A24" s="101" t="str">
        <f>Criteria!$A23</f>
        <v>Multimedia</v>
      </c>
      <c r="B24" s="103">
        <v>21</v>
      </c>
      <c r="C24" s="103" t="str">
        <f>Criteria!B23</f>
        <v>3.8</v>
      </c>
      <c r="D24" s="103" t="str">
        <f>Criteria!C23</f>
        <v>A</v>
      </c>
      <c r="E24" s="104" t="str">
        <f>Criteria!D23</f>
        <v>For each pre-recorded synchronised time-based media with synchronised captions, are these relevant?</v>
      </c>
      <c r="F24" s="105" t="s">
        <v>2</v>
      </c>
      <c r="G24" s="106"/>
      <c r="H24" s="104"/>
      <c r="I24" s="107"/>
      <c r="J24" s="108"/>
    </row>
    <row r="25" spans="1:10" ht="45">
      <c r="A25" s="101" t="str">
        <f>Criteria!$A24</f>
        <v>Multimedia</v>
      </c>
      <c r="B25" s="103">
        <v>22</v>
      </c>
      <c r="C25" s="103" t="str">
        <f>Criteria!B24</f>
        <v>3.9</v>
      </c>
      <c r="D25" s="103" t="str">
        <f>Criteria!C24</f>
        <v>AA</v>
      </c>
      <c r="E25" s="104" t="str">
        <f>Criteria!D24</f>
        <v>Does each pre-recorded time-based media (video only or synchronised) have, where appropriate, a synchronised audio description (excluding special cases)?</v>
      </c>
      <c r="F25" s="105" t="s">
        <v>2</v>
      </c>
      <c r="G25" s="106"/>
      <c r="H25" s="104"/>
      <c r="I25" s="107"/>
      <c r="J25" s="108"/>
    </row>
    <row r="26" spans="1:10" ht="33.75">
      <c r="A26" s="101" t="str">
        <f>Criteria!$A25</f>
        <v>Multimedia</v>
      </c>
      <c r="B26" s="103">
        <v>23</v>
      </c>
      <c r="C26" s="103" t="str">
        <f>Criteria!B25</f>
        <v>3.10</v>
      </c>
      <c r="D26" s="103" t="str">
        <f>Criteria!C25</f>
        <v>AA</v>
      </c>
      <c r="E26" s="104" t="str">
        <f>Criteria!D25</f>
        <v>For each pre-recorded video-only or synchronised time-based media with a synchronised audio description, is the description relevant?</v>
      </c>
      <c r="F26" s="105" t="s">
        <v>2</v>
      </c>
      <c r="G26" s="106"/>
      <c r="H26" s="104"/>
      <c r="I26" s="107"/>
      <c r="J26" s="108"/>
    </row>
    <row r="27" spans="1:10" ht="33.75">
      <c r="A27" s="101" t="str">
        <f>Criteria!$A26</f>
        <v>Multimedia</v>
      </c>
      <c r="B27" s="103">
        <v>24</v>
      </c>
      <c r="C27" s="103" t="str">
        <f>Criteria!B26</f>
        <v>3.11</v>
      </c>
      <c r="D27" s="103" t="str">
        <f>Criteria!C26</f>
        <v>A</v>
      </c>
      <c r="E27" s="104" t="str">
        <f>Criteria!D26</f>
        <v>For each pre-recorded time-based media, does the adjacent text content clearly identify the time-based media (excluding special cases)?</v>
      </c>
      <c r="F27" s="105" t="s">
        <v>2</v>
      </c>
      <c r="G27" s="106"/>
      <c r="H27" s="104"/>
      <c r="I27" s="107"/>
      <c r="J27" s="108"/>
    </row>
    <row r="28" spans="1:10" ht="22.5">
      <c r="A28" s="101" t="str">
        <f>Criteria!$A27</f>
        <v>Multimedia</v>
      </c>
      <c r="B28" s="103">
        <v>25</v>
      </c>
      <c r="C28" s="103" t="str">
        <f>Criteria!B27</f>
        <v>3.12</v>
      </c>
      <c r="D28" s="103" t="str">
        <f>Criteria!C27</f>
        <v>A</v>
      </c>
      <c r="E28" s="104" t="str">
        <f>Criteria!D27</f>
        <v>Is each automatically triggered sound sequence controllable by the user?</v>
      </c>
      <c r="F28" s="105" t="s">
        <v>2</v>
      </c>
      <c r="G28" s="106"/>
      <c r="H28" s="104"/>
      <c r="I28" s="107"/>
      <c r="J28" s="108"/>
    </row>
    <row r="29" spans="1:10" ht="22.5">
      <c r="A29" s="101" t="str">
        <f>Criteria!$A28</f>
        <v>Multimedia</v>
      </c>
      <c r="B29" s="103">
        <v>26</v>
      </c>
      <c r="C29" s="103" t="str">
        <f>Criteria!B28</f>
        <v>3.13</v>
      </c>
      <c r="D29" s="103" t="str">
        <f>Criteria!C28</f>
        <v>A</v>
      </c>
      <c r="E29" s="104" t="str">
        <f>Criteria!D28</f>
        <v>Does each time-based media have, where necessary, the viewing control features?</v>
      </c>
      <c r="F29" s="105" t="s">
        <v>2</v>
      </c>
      <c r="G29" s="106"/>
      <c r="H29" s="104"/>
      <c r="I29" s="107"/>
      <c r="J29" s="108"/>
    </row>
    <row r="30" spans="1:10" ht="33.75">
      <c r="A30" s="101" t="str">
        <f>Criteria!$A29</f>
        <v>Multimedia</v>
      </c>
      <c r="B30" s="103">
        <v>27</v>
      </c>
      <c r="C30" s="103" t="str">
        <f>Criteria!B29</f>
        <v>3.14</v>
      </c>
      <c r="D30" s="103" t="str">
        <f>Criteria!C29</f>
        <v>AA</v>
      </c>
      <c r="E30" s="104" t="str">
        <f>Criteria!D29</f>
        <v>For each time-based media, are alternative control features presented at the same level as other primary control features?</v>
      </c>
      <c r="F30" s="105" t="s">
        <v>2</v>
      </c>
      <c r="G30" s="106"/>
      <c r="H30" s="104"/>
      <c r="I30" s="107"/>
      <c r="J30" s="108"/>
    </row>
    <row r="31" spans="1:10" ht="45">
      <c r="A31" s="101" t="str">
        <f>Criteria!$A30</f>
        <v>Multimedia</v>
      </c>
      <c r="B31" s="103">
        <v>28</v>
      </c>
      <c r="C31" s="103" t="str">
        <f>Criteria!B30</f>
        <v>3.15</v>
      </c>
      <c r="D31" s="103" t="str">
        <f>Criteria!C30</f>
        <v>AA</v>
      </c>
      <c r="E31" s="104" t="str">
        <f>Criteria!D30</f>
        <v>For each feature that transmits, converts or records pre-recorded synchronised time-based media that has a captions track, at the end of the process, are the captions correctly preserved?</v>
      </c>
      <c r="F31" s="105" t="s">
        <v>2</v>
      </c>
      <c r="G31" s="106"/>
      <c r="H31" s="104"/>
      <c r="I31" s="107"/>
      <c r="J31" s="108"/>
    </row>
    <row r="32" spans="1:10" ht="56.25">
      <c r="A32" s="101" t="str">
        <f>Criteria!$A31</f>
        <v>Multimedia</v>
      </c>
      <c r="B32" s="103">
        <v>29</v>
      </c>
      <c r="C32" s="103" t="str">
        <f>Criteria!B31</f>
        <v>3.16</v>
      </c>
      <c r="D32" s="103" t="str">
        <f>Criteria!C31</f>
        <v>AA</v>
      </c>
      <c r="E32" s="104" t="str">
        <f>Criteria!D31</f>
        <v>For each feature that transmits, converts or records a time-based media pre-recorded with a synchronised audio description, at the end of the process, is the audio description correctly preserved?</v>
      </c>
      <c r="F32" s="105" t="s">
        <v>2</v>
      </c>
      <c r="G32" s="106"/>
      <c r="H32" s="104"/>
      <c r="I32" s="107"/>
      <c r="J32" s="108"/>
    </row>
    <row r="33" spans="1:10" ht="33.75">
      <c r="A33" s="101" t="str">
        <f>Criteria!$A32</f>
        <v>Multimedia</v>
      </c>
      <c r="B33" s="103">
        <v>30</v>
      </c>
      <c r="C33" s="103" t="str">
        <f>Criteria!B32</f>
        <v>3.17</v>
      </c>
      <c r="D33" s="103" t="str">
        <f>Criteria!C32</f>
        <v>AA</v>
      </c>
      <c r="E33" s="104" t="str">
        <f>Criteria!D32</f>
        <v>For each pre-recorded time-based media, is the presentation of captions controllable by the user (excluding special cases)?</v>
      </c>
      <c r="F33" s="105" t="s">
        <v>2</v>
      </c>
      <c r="G33" s="106"/>
      <c r="H33" s="104"/>
      <c r="I33" s="107"/>
      <c r="J33" s="108"/>
    </row>
    <row r="34" spans="1:10" ht="33.75">
      <c r="A34" s="101" t="str">
        <f>Criteria!$A33</f>
        <v>Multimedia</v>
      </c>
      <c r="B34" s="103">
        <v>31</v>
      </c>
      <c r="C34" s="103" t="str">
        <f>Criteria!B33</f>
        <v>3.18</v>
      </c>
      <c r="D34" s="103" t="str">
        <f>Criteria!C33</f>
        <v>AA</v>
      </c>
      <c r="E34" s="104" t="str">
        <f>Criteria!D33</f>
        <v>For each pre-recorded synchronised time-based media that has synchronised subtitles, can these be, if necessary, vocalised (excluding special cases)?</v>
      </c>
      <c r="F34" s="105" t="s">
        <v>2</v>
      </c>
      <c r="G34" s="106"/>
      <c r="H34" s="104"/>
      <c r="I34" s="107"/>
      <c r="J34" s="108"/>
    </row>
    <row r="35" spans="1:10">
      <c r="A35" s="101" t="str">
        <f>Criteria!$A34</f>
        <v>Tables</v>
      </c>
      <c r="B35" s="103">
        <v>32</v>
      </c>
      <c r="C35" s="103" t="str">
        <f>Criteria!B34</f>
        <v>4.1</v>
      </c>
      <c r="D35" s="103" t="str">
        <f>Criteria!C34</f>
        <v>A</v>
      </c>
      <c r="E35" s="104" t="str">
        <f>Criteria!D34</f>
        <v>Does each complex data table have a summary?</v>
      </c>
      <c r="F35" s="105" t="s">
        <v>2</v>
      </c>
      <c r="G35" s="106"/>
      <c r="H35" s="104"/>
      <c r="I35" s="107"/>
      <c r="J35" s="108"/>
    </row>
    <row r="36" spans="1:10" ht="22.5">
      <c r="A36" s="101" t="str">
        <f>Criteria!$A35</f>
        <v>Tables</v>
      </c>
      <c r="B36" s="103">
        <v>33</v>
      </c>
      <c r="C36" s="103" t="str">
        <f>Criteria!B35</f>
        <v>4.2</v>
      </c>
      <c r="D36" s="103" t="str">
        <f>Criteria!C35</f>
        <v>A</v>
      </c>
      <c r="E36" s="104" t="str">
        <f>Criteria!D35</f>
        <v>For each complex data table with a summary, is the summary relevant?</v>
      </c>
      <c r="F36" s="105" t="s">
        <v>2</v>
      </c>
      <c r="G36" s="106"/>
      <c r="H36" s="104"/>
      <c r="I36" s="107"/>
      <c r="J36" s="108"/>
    </row>
    <row r="37" spans="1:10">
      <c r="A37" s="101" t="str">
        <f>Criteria!$A36</f>
        <v>Tables</v>
      </c>
      <c r="B37" s="103">
        <v>34</v>
      </c>
      <c r="C37" s="103" t="str">
        <f>Criteria!B36</f>
        <v>4.3</v>
      </c>
      <c r="D37" s="103" t="str">
        <f>Criteria!C36</f>
        <v>A</v>
      </c>
      <c r="E37" s="104" t="str">
        <f>Criteria!D36</f>
        <v>Does each data table have a title?</v>
      </c>
      <c r="F37" s="105" t="s">
        <v>2</v>
      </c>
      <c r="G37" s="106"/>
      <c r="H37" s="104"/>
      <c r="I37" s="107"/>
      <c r="J37" s="108"/>
    </row>
    <row r="38" spans="1:10">
      <c r="A38" s="101" t="str">
        <f>Criteria!$A37</f>
        <v>Tables</v>
      </c>
      <c r="B38" s="103">
        <v>35</v>
      </c>
      <c r="C38" s="103" t="str">
        <f>Criteria!B37</f>
        <v>4.4</v>
      </c>
      <c r="D38" s="103" t="str">
        <f>Criteria!C37</f>
        <v>A</v>
      </c>
      <c r="E38" s="104" t="str">
        <f>Criteria!D37</f>
        <v>For each data table with a title, is the title relevant?</v>
      </c>
      <c r="F38" s="105" t="s">
        <v>2</v>
      </c>
      <c r="G38" s="106"/>
      <c r="H38" s="104"/>
      <c r="I38" s="107"/>
      <c r="J38" s="108"/>
    </row>
    <row r="39" spans="1:10" ht="22.5">
      <c r="A39" s="101" t="str">
        <f>Criteria!$A38</f>
        <v>Tables</v>
      </c>
      <c r="B39" s="103">
        <v>36</v>
      </c>
      <c r="C39" s="103" t="str">
        <f>Criteria!B38</f>
        <v>4.5</v>
      </c>
      <c r="D39" s="103" t="str">
        <f>Criteria!C38</f>
        <v>A</v>
      </c>
      <c r="E39" s="104" t="str">
        <f>Criteria!D38</f>
        <v>For each data table, are the row and column headings correctly linked to the data cells?</v>
      </c>
      <c r="F39" s="105" t="s">
        <v>2</v>
      </c>
      <c r="G39" s="106"/>
      <c r="H39" s="104"/>
      <c r="I39" s="107"/>
      <c r="J39" s="108"/>
    </row>
    <row r="40" spans="1:10" ht="33.75">
      <c r="A40" s="101" t="str">
        <f>Criteria!$A39</f>
        <v>Interactive components</v>
      </c>
      <c r="B40" s="103">
        <v>37</v>
      </c>
      <c r="C40" s="103" t="str">
        <f>Criteria!B39</f>
        <v>5.1</v>
      </c>
      <c r="D40" s="103" t="str">
        <f>Criteria!C39</f>
        <v>A</v>
      </c>
      <c r="E40" s="104" t="str">
        <f>Criteria!D39</f>
        <v>Is each user interface component, if necessary, compatible with assistive technologies (excluding special cases)?</v>
      </c>
      <c r="F40" s="105" t="s">
        <v>2</v>
      </c>
      <c r="G40" s="106"/>
      <c r="H40" s="104"/>
      <c r="I40" s="107"/>
      <c r="J40" s="108"/>
    </row>
    <row r="41" spans="1:10" ht="56.25" customHeight="1">
      <c r="A41" s="101" t="str">
        <f>Criteria!$A40</f>
        <v>Interactive components</v>
      </c>
      <c r="B41" s="103">
        <v>38</v>
      </c>
      <c r="C41" s="103" t="str">
        <f>Criteria!B40</f>
        <v>5.2</v>
      </c>
      <c r="D41" s="103" t="str">
        <f>Criteria!C40</f>
        <v>A</v>
      </c>
      <c r="E41" s="104" t="str">
        <f>Criteria!D40</f>
        <v>Is every user interface component accessible and operable by keyboard and any pointing device (excluding special cases)?</v>
      </c>
      <c r="F41" s="105" t="s">
        <v>2</v>
      </c>
      <c r="G41" s="106"/>
      <c r="H41" s="104"/>
      <c r="I41" s="107"/>
      <c r="J41" s="108"/>
    </row>
    <row r="42" spans="1:10" ht="22.5">
      <c r="A42" s="101" t="str">
        <f>Criteria!$A41</f>
        <v>Interactive components</v>
      </c>
      <c r="B42" s="103">
        <v>39</v>
      </c>
      <c r="C42" s="103" t="str">
        <f>Criteria!B41</f>
        <v>5.3</v>
      </c>
      <c r="D42" s="103" t="str">
        <f>Criteria!C41</f>
        <v>A</v>
      </c>
      <c r="E42" s="104" t="str">
        <f>Criteria!D41</f>
        <v>Does each context change meet one of these conditions?</v>
      </c>
      <c r="F42" s="105" t="s">
        <v>2</v>
      </c>
      <c r="G42" s="106"/>
      <c r="H42" s="104"/>
      <c r="I42" s="107"/>
      <c r="J42" s="108"/>
    </row>
    <row r="43" spans="1:10" ht="22.5">
      <c r="A43" s="101" t="str">
        <f>Criteria!$A42</f>
        <v>Interactive components</v>
      </c>
      <c r="B43" s="103">
        <v>40</v>
      </c>
      <c r="C43" s="103" t="str">
        <f>Criteria!B42</f>
        <v>5.4</v>
      </c>
      <c r="D43" s="103" t="str">
        <f>Criteria!C42</f>
        <v>AA</v>
      </c>
      <c r="E43" s="104" t="str">
        <f>Criteria!D42</f>
        <v>On each screen, are the status messages correctly rendered by assistive technologies?</v>
      </c>
      <c r="F43" s="105" t="s">
        <v>2</v>
      </c>
      <c r="G43" s="106"/>
      <c r="H43" s="104"/>
      <c r="I43" s="109"/>
      <c r="J43" s="108"/>
    </row>
    <row r="44" spans="1:10" ht="22.5">
      <c r="A44" s="101" t="str">
        <f>Criteria!$A43</f>
        <v>Interactive components</v>
      </c>
      <c r="B44" s="103">
        <v>41</v>
      </c>
      <c r="C44" s="103" t="str">
        <f>Criteria!B43</f>
        <v>5.5</v>
      </c>
      <c r="D44" s="103" t="str">
        <f>Criteria!C43</f>
        <v>A</v>
      </c>
      <c r="E44" s="104" t="str">
        <f>Criteria!D43</f>
        <v>Is each state of a toggle control presented to the user perceptible?</v>
      </c>
      <c r="F44" s="105" t="s">
        <v>2</v>
      </c>
      <c r="G44" s="106"/>
      <c r="H44" s="104"/>
      <c r="I44" s="107"/>
      <c r="J44" s="108"/>
    </row>
    <row r="45" spans="1:10" ht="22.5">
      <c r="A45" s="101" t="str">
        <f>Criteria!$A44</f>
        <v>Mandatory elements</v>
      </c>
      <c r="B45" s="103">
        <v>42</v>
      </c>
      <c r="C45" s="103" t="str">
        <f>Criteria!B44</f>
        <v>6.1</v>
      </c>
      <c r="D45" s="103" t="str">
        <f>Criteria!C44</f>
        <v>A</v>
      </c>
      <c r="E45" s="104" t="str">
        <f>Criteria!D44</f>
        <v>On each screen, are texts rendered by assistive technologies in the main language of the screen?</v>
      </c>
      <c r="F45" s="105" t="s">
        <v>2</v>
      </c>
      <c r="G45" s="106"/>
      <c r="H45" s="104"/>
      <c r="I45" s="107"/>
      <c r="J45" s="108"/>
    </row>
    <row r="46" spans="1:10" ht="33.75">
      <c r="A46" s="101" t="str">
        <f>Criteria!$A45</f>
        <v>Mandatory elements</v>
      </c>
      <c r="B46" s="103">
        <v>43</v>
      </c>
      <c r="C46" s="103" t="str">
        <f>Criteria!B45</f>
        <v>6.2</v>
      </c>
      <c r="D46" s="103" t="str">
        <f>Criteria!C45</f>
        <v>A</v>
      </c>
      <c r="E46" s="104" t="str">
        <f>Criteria!D45</f>
        <v>On each screen, interface elements must not be used only for layout purposes. Is this rule respected?</v>
      </c>
      <c r="F46" s="105" t="s">
        <v>2</v>
      </c>
      <c r="G46" s="106"/>
      <c r="H46" s="104"/>
      <c r="I46" s="107"/>
      <c r="J46" s="108"/>
    </row>
    <row r="47" spans="1:10" ht="22.5">
      <c r="A47" s="101" t="str">
        <f>Criteria!$A46</f>
        <v>Information structure</v>
      </c>
      <c r="B47" s="103">
        <v>44</v>
      </c>
      <c r="C47" s="103" t="str">
        <f>Criteria!B46</f>
        <v>7.1</v>
      </c>
      <c r="D47" s="103" t="str">
        <f>Criteria!C46</f>
        <v>A</v>
      </c>
      <c r="E47" s="104" t="str">
        <f>Criteria!D46</f>
        <v>On each screen, is the information structured by the appropriate use of headings?</v>
      </c>
      <c r="F47" s="105" t="s">
        <v>2</v>
      </c>
      <c r="G47" s="106"/>
      <c r="H47" s="104"/>
      <c r="I47" s="107"/>
      <c r="J47" s="108"/>
    </row>
    <row r="48" spans="1:10" ht="22.5">
      <c r="A48" s="101" t="str">
        <f>Criteria!$A47</f>
        <v>Information structure</v>
      </c>
      <c r="B48" s="103">
        <v>45</v>
      </c>
      <c r="C48" s="103" t="str">
        <f>Criteria!B47</f>
        <v>7.2</v>
      </c>
      <c r="D48" s="103" t="str">
        <f>Criteria!C47</f>
        <v>A</v>
      </c>
      <c r="E48" s="104" t="str">
        <f>Criteria!D47</f>
        <v>On each screen, is each list correctly structured?</v>
      </c>
      <c r="F48" s="105" t="s">
        <v>2</v>
      </c>
      <c r="G48" s="106"/>
      <c r="H48" s="104"/>
      <c r="I48" s="107"/>
      <c r="J48" s="108"/>
    </row>
    <row r="49" spans="1:10" ht="55.35" customHeight="1">
      <c r="A49" s="101" t="str">
        <f>Criteria!$A48</f>
        <v>Presentation</v>
      </c>
      <c r="B49" s="103">
        <v>46</v>
      </c>
      <c r="C49" s="103" t="str">
        <f>Criteria!B48</f>
        <v>8.1</v>
      </c>
      <c r="D49" s="103" t="str">
        <f>Criteria!C48</f>
        <v>A</v>
      </c>
      <c r="E49" s="104" t="str">
        <f>Criteria!D48</f>
        <v>On each screen, is the visible content carrying information accessible to assistive technologies?</v>
      </c>
      <c r="F49" s="105" t="s">
        <v>2</v>
      </c>
      <c r="G49" s="106"/>
      <c r="H49" s="104"/>
      <c r="I49" s="107"/>
      <c r="J49" s="108"/>
    </row>
    <row r="50" spans="1:10" ht="55.35" customHeight="1">
      <c r="A50" s="101" t="str">
        <f>Criteria!$A49</f>
        <v>Presentation</v>
      </c>
      <c r="B50" s="103">
        <v>47</v>
      </c>
      <c r="C50" s="103" t="str">
        <f>Criteria!B49</f>
        <v>8.2</v>
      </c>
      <c r="D50" s="103" t="str">
        <f>Criteria!C49</f>
        <v>AA</v>
      </c>
      <c r="E50" s="104" t="str">
        <f>Criteria!D49</f>
        <v>On each screen, can the user increase the font size by at least 200% (excluding special cases)?</v>
      </c>
      <c r="F50" s="105" t="s">
        <v>2</v>
      </c>
      <c r="G50" s="106"/>
      <c r="H50" s="104"/>
      <c r="I50" s="107"/>
      <c r="J50" s="108"/>
    </row>
    <row r="51" spans="1:10" ht="55.35" customHeight="1">
      <c r="A51" s="101" t="str">
        <f>Criteria!$A50</f>
        <v>Presentation</v>
      </c>
      <c r="B51" s="103">
        <v>48</v>
      </c>
      <c r="C51" s="103" t="str">
        <f>Criteria!B50</f>
        <v>8.3</v>
      </c>
      <c r="D51" s="103" t="str">
        <f>Criteria!C50</f>
        <v>A</v>
      </c>
      <c r="E51" s="104" t="str">
        <f>Criteria!D50</f>
        <v>On each screen, does each component in a text environment whose nature is not obvious have a contrast ratio greater than or equal to 3:1 in relation to the surrounding text?</v>
      </c>
      <c r="F51" s="105" t="s">
        <v>2</v>
      </c>
      <c r="G51" s="106"/>
      <c r="H51" s="104"/>
      <c r="I51" s="107"/>
      <c r="J51" s="108"/>
    </row>
    <row r="52" spans="1:10" ht="45">
      <c r="A52" s="101" t="str">
        <f>Criteria!$A51</f>
        <v>Presentation</v>
      </c>
      <c r="B52" s="103">
        <v>49</v>
      </c>
      <c r="C52" s="103" t="str">
        <f>Criteria!B51</f>
        <v>8.4</v>
      </c>
      <c r="D52" s="103" t="str">
        <f>Criteria!C51</f>
        <v>A</v>
      </c>
      <c r="E52" s="104" t="str">
        <f>Criteria!D51</f>
        <v>On each screen, for each component in a text environment whose nature is not obvious, is there an indication other than colour to indicate when focused and hovered with the mouse?</v>
      </c>
      <c r="F52" s="105" t="s">
        <v>2</v>
      </c>
      <c r="G52" s="106"/>
      <c r="H52" s="104"/>
      <c r="I52" s="107"/>
      <c r="J52" s="108"/>
    </row>
    <row r="53" spans="1:10" ht="55.35" customHeight="1">
      <c r="A53" s="101" t="str">
        <f>Criteria!$A52</f>
        <v>Presentation</v>
      </c>
      <c r="B53" s="103">
        <v>50</v>
      </c>
      <c r="C53" s="103" t="str">
        <f>Criteria!B52</f>
        <v>8.5</v>
      </c>
      <c r="D53" s="103" t="str">
        <f>Criteria!C52</f>
        <v>A</v>
      </c>
      <c r="E53" s="104" t="str">
        <f>Criteria!D52</f>
        <v>On each screen, for each element receiving the focus, is the focus visible?</v>
      </c>
      <c r="F53" s="105" t="s">
        <v>2</v>
      </c>
      <c r="G53" s="106"/>
      <c r="H53" s="104"/>
      <c r="I53" s="107"/>
      <c r="J53" s="108"/>
    </row>
    <row r="54" spans="1:10" ht="55.35" customHeight="1">
      <c r="A54" s="101" t="str">
        <f>Criteria!$A53</f>
        <v>Presentation</v>
      </c>
      <c r="B54" s="103">
        <v>51</v>
      </c>
      <c r="C54" s="103" t="str">
        <f>Criteria!B53</f>
        <v>8.6</v>
      </c>
      <c r="D54" s="103" t="str">
        <f>Criteria!C53</f>
        <v>A</v>
      </c>
      <c r="E54" s="104" t="str">
        <f>Criteria!D53</f>
        <v>On each screen, information must not be conveyed solely by shape, size or location. Is this rule respected?</v>
      </c>
      <c r="F54" s="105" t="s">
        <v>2</v>
      </c>
      <c r="G54" s="106"/>
      <c r="H54" s="104"/>
      <c r="I54" s="107"/>
      <c r="J54" s="108"/>
    </row>
    <row r="55" spans="1:10" ht="55.35" customHeight="1">
      <c r="A55" s="101" t="str">
        <f>Criteria!$A54</f>
        <v>Presentation</v>
      </c>
      <c r="B55" s="103">
        <v>52</v>
      </c>
      <c r="C55" s="103" t="str">
        <f>Criteria!B54</f>
        <v>8.7</v>
      </c>
      <c r="D55" s="103" t="str">
        <f>Criteria!C54</f>
        <v>AA</v>
      </c>
      <c r="E55" s="104" t="str">
        <f>Criteria!D54</f>
        <v>On each screen, is the additional content that appears when the focus is set or when a user interface component is hovered over controllable by the user (excluding special cases)?</v>
      </c>
      <c r="F55" s="105" t="s">
        <v>2</v>
      </c>
      <c r="G55" s="106"/>
      <c r="H55" s="104"/>
      <c r="I55" s="107"/>
      <c r="J55" s="108"/>
    </row>
    <row r="56" spans="1:10" ht="55.35" customHeight="1">
      <c r="A56" s="101" t="str">
        <f>Criteria!$A55</f>
        <v>Forms</v>
      </c>
      <c r="B56" s="103">
        <v>53</v>
      </c>
      <c r="C56" s="103" t="str">
        <f>Criteria!B55</f>
        <v>9.1</v>
      </c>
      <c r="D56" s="103" t="str">
        <f>Criteria!C55</f>
        <v>A</v>
      </c>
      <c r="E56" s="104" t="str">
        <f>Criteria!D55</f>
        <v>Does each form field have a visible label?</v>
      </c>
      <c r="F56" s="105" t="s">
        <v>2</v>
      </c>
      <c r="G56" s="106"/>
      <c r="H56" s="104"/>
      <c r="I56" s="107"/>
      <c r="J56" s="108"/>
    </row>
    <row r="57" spans="1:10" ht="55.35" customHeight="1">
      <c r="A57" s="101" t="str">
        <f>Criteria!$A56</f>
        <v>Forms</v>
      </c>
      <c r="B57" s="103">
        <v>54</v>
      </c>
      <c r="C57" s="103" t="str">
        <f>Criteria!B56</f>
        <v>9.2</v>
      </c>
      <c r="D57" s="103" t="str">
        <f>Criteria!C56</f>
        <v>A</v>
      </c>
      <c r="E57" s="104" t="str">
        <f>Criteria!D56</f>
        <v>Does each form field have a label that is accessible to assistive technologies?</v>
      </c>
      <c r="F57" s="105" t="s">
        <v>2</v>
      </c>
      <c r="G57" s="106"/>
      <c r="H57" s="104"/>
      <c r="I57" s="107"/>
      <c r="J57" s="108"/>
    </row>
    <row r="58" spans="1:10">
      <c r="A58" s="101" t="str">
        <f>Criteria!$A57</f>
        <v>Forms</v>
      </c>
      <c r="B58" s="103">
        <v>55</v>
      </c>
      <c r="C58" s="103" t="str">
        <f>Criteria!B57</f>
        <v>9.3</v>
      </c>
      <c r="D58" s="103" t="str">
        <f>Criteria!C57</f>
        <v>A</v>
      </c>
      <c r="E58" s="104" t="str">
        <f>Criteria!D57</f>
        <v>Is each label associated with a form field relevant?</v>
      </c>
      <c r="F58" s="105" t="s">
        <v>2</v>
      </c>
      <c r="G58" s="106"/>
      <c r="H58" s="104"/>
      <c r="I58" s="107"/>
      <c r="J58" s="108"/>
    </row>
    <row r="59" spans="1:10" ht="22.5">
      <c r="A59" s="101" t="str">
        <f>Criteria!$A58</f>
        <v>Forms</v>
      </c>
      <c r="B59" s="103">
        <v>56</v>
      </c>
      <c r="C59" s="103" t="str">
        <f>Criteria!B58</f>
        <v>9.4</v>
      </c>
      <c r="D59" s="103" t="str">
        <f>Criteria!C58</f>
        <v>A</v>
      </c>
      <c r="E59" s="104" t="str">
        <f>Criteria!D58</f>
        <v>Are each field label and its associated field located next to each other?</v>
      </c>
      <c r="F59" s="105" t="s">
        <v>2</v>
      </c>
      <c r="G59" s="106"/>
      <c r="H59" s="104"/>
      <c r="I59" s="107"/>
      <c r="J59" s="108"/>
    </row>
    <row r="60" spans="1:10" ht="55.35" customHeight="1">
      <c r="A60" s="101" t="str">
        <f>Criteria!$A59</f>
        <v>Forms</v>
      </c>
      <c r="B60" s="103">
        <v>57</v>
      </c>
      <c r="C60" s="103" t="str">
        <f>Criteria!B59</f>
        <v>9.5</v>
      </c>
      <c r="D60" s="103" t="str">
        <f>Criteria!C59</f>
        <v>A</v>
      </c>
      <c r="E60" s="104" t="str">
        <f>Criteria!D59</f>
        <v>In each form, is the label of each button relevant?</v>
      </c>
      <c r="F60" s="105" t="s">
        <v>2</v>
      </c>
      <c r="G60" s="106"/>
      <c r="H60" s="104"/>
      <c r="I60" s="107"/>
      <c r="J60" s="108"/>
    </row>
    <row r="61" spans="1:10" ht="55.35" customHeight="1">
      <c r="A61" s="101" t="str">
        <f>Criteria!$A60</f>
        <v>Forms</v>
      </c>
      <c r="B61" s="103">
        <v>58</v>
      </c>
      <c r="C61" s="103" t="str">
        <f>Criteria!B60</f>
        <v>9.6</v>
      </c>
      <c r="D61" s="103" t="str">
        <f>Criteria!C60</f>
        <v>A</v>
      </c>
      <c r="E61" s="104" t="str">
        <f>Criteria!D60</f>
        <v>In each form, are the related form controls identified, if necessary?</v>
      </c>
      <c r="F61" s="105" t="s">
        <v>2</v>
      </c>
      <c r="G61" s="106"/>
      <c r="H61" s="104"/>
      <c r="I61" s="107"/>
      <c r="J61" s="108"/>
    </row>
    <row r="62" spans="1:10" ht="22.5">
      <c r="A62" s="101" t="str">
        <f>Criteria!$A61</f>
        <v>Forms</v>
      </c>
      <c r="B62" s="103">
        <v>59</v>
      </c>
      <c r="C62" s="103" t="str">
        <f>Criteria!B61</f>
        <v>9.7</v>
      </c>
      <c r="D62" s="103" t="str">
        <f>Criteria!C61</f>
        <v>A</v>
      </c>
      <c r="E62" s="104" t="str">
        <f>Criteria!D61</f>
        <v>Are the mandatory form fields correctly identified (excluding special cases)?</v>
      </c>
      <c r="F62" s="105" t="s">
        <v>2</v>
      </c>
      <c r="G62" s="106"/>
      <c r="H62" s="104"/>
      <c r="I62" s="107"/>
      <c r="J62" s="108"/>
    </row>
    <row r="63" spans="1:10" ht="22.5">
      <c r="A63" s="101" t="str">
        <f>Criteria!$A62</f>
        <v>Forms</v>
      </c>
      <c r="B63" s="103">
        <v>60</v>
      </c>
      <c r="C63" s="103" t="str">
        <f>Criteria!B62</f>
        <v>9.8</v>
      </c>
      <c r="D63" s="103" t="str">
        <f>Criteria!C62</f>
        <v>A</v>
      </c>
      <c r="E63" s="104" t="str">
        <f>Criteria!D62</f>
        <v>For each mandatory form field, is the expected data type and/or format available?</v>
      </c>
      <c r="F63" s="105" t="s">
        <v>2</v>
      </c>
      <c r="G63" s="106"/>
      <c r="H63" s="104"/>
      <c r="I63" s="107"/>
      <c r="J63" s="108"/>
    </row>
    <row r="64" spans="1:10">
      <c r="A64" s="101" t="str">
        <f>Criteria!$A63</f>
        <v>Forms</v>
      </c>
      <c r="B64" s="103">
        <v>61</v>
      </c>
      <c r="C64" s="103" t="str">
        <f>Criteria!B63</f>
        <v>9.9</v>
      </c>
      <c r="D64" s="103" t="str">
        <f>Criteria!C63</f>
        <v>A</v>
      </c>
      <c r="E64" s="104" t="str">
        <f>Criteria!D63</f>
        <v>In each form, are input errors accessible?</v>
      </c>
      <c r="F64" s="105" t="s">
        <v>2</v>
      </c>
      <c r="G64" s="106"/>
      <c r="H64" s="104"/>
      <c r="I64" s="107"/>
      <c r="J64" s="108"/>
    </row>
    <row r="65" spans="1:10" ht="33.75">
      <c r="A65" s="101" t="str">
        <f>Criteria!$A64</f>
        <v>Forms</v>
      </c>
      <c r="B65" s="103">
        <v>62</v>
      </c>
      <c r="C65" s="103" t="str">
        <f>Criteria!B64</f>
        <v>9.10</v>
      </c>
      <c r="D65" s="103" t="str">
        <f>Criteria!C64</f>
        <v>AA</v>
      </c>
      <c r="E65" s="104" t="str">
        <f>Criteria!D64</f>
        <v>In each form, is the error management accompanied, if necessary, by suggestions of expected data types, formats or values?</v>
      </c>
      <c r="F65" s="105" t="s">
        <v>2</v>
      </c>
      <c r="G65" s="106"/>
      <c r="H65" s="104"/>
      <c r="I65" s="107"/>
      <c r="J65" s="108"/>
    </row>
    <row r="66" spans="1:10" ht="55.35" customHeight="1">
      <c r="A66" s="101" t="str">
        <f>Criteria!$A65</f>
        <v>Forms</v>
      </c>
      <c r="B66" s="103">
        <v>63</v>
      </c>
      <c r="C66" s="103" t="str">
        <f>Criteria!B65</f>
        <v>9.11</v>
      </c>
      <c r="D66" s="103" t="str">
        <f>Criteria!C65</f>
        <v>AA</v>
      </c>
      <c r="E66" s="104" t="str">
        <f>Criteria!D65</f>
        <v>For each form that modifies or deletes data, or transmits answers to a test or examination, or whose validation has financial or legal consequences, can the data entered be modified, updated or rendered by the user?</v>
      </c>
      <c r="F66" s="105" t="s">
        <v>2</v>
      </c>
      <c r="G66" s="106"/>
      <c r="H66" s="104"/>
      <c r="I66" s="107"/>
      <c r="J66" s="108"/>
    </row>
    <row r="67" spans="1:10" ht="55.35" customHeight="1">
      <c r="A67" s="101" t="str">
        <f>Criteria!$A66</f>
        <v>Forms</v>
      </c>
      <c r="B67" s="103">
        <v>64</v>
      </c>
      <c r="C67" s="103" t="str">
        <f>Criteria!B66</f>
        <v>9.12</v>
      </c>
      <c r="D67" s="103" t="str">
        <f>Criteria!C66</f>
        <v>AA</v>
      </c>
      <c r="E67" s="104" t="str">
        <f>Criteria!D66</f>
        <v>For each field that expects personal user data, is input facilitated?</v>
      </c>
      <c r="F67" s="105" t="s">
        <v>2</v>
      </c>
      <c r="G67" s="106"/>
      <c r="H67" s="104"/>
      <c r="I67" s="107"/>
      <c r="J67" s="108"/>
    </row>
    <row r="68" spans="1:10" ht="55.35" customHeight="1">
      <c r="A68" s="101" t="str">
        <f>Criteria!$A67</f>
        <v>Navigation</v>
      </c>
      <c r="B68" s="103">
        <v>65</v>
      </c>
      <c r="C68" s="103" t="str">
        <f>Criteria!B67</f>
        <v>10.1</v>
      </c>
      <c r="D68" s="103" t="str">
        <f>Criteria!C67</f>
        <v>A</v>
      </c>
      <c r="E68" s="104" t="str">
        <f>Criteria!D67</f>
        <v>On each screen, is the navigation sequence consistent?</v>
      </c>
      <c r="F68" s="105" t="s">
        <v>2</v>
      </c>
      <c r="G68" s="106"/>
      <c r="H68" s="104"/>
      <c r="I68" s="107"/>
      <c r="J68" s="108"/>
    </row>
    <row r="69" spans="1:10" ht="22.5">
      <c r="A69" s="101" t="str">
        <f>Criteria!$A68</f>
        <v>Navigation</v>
      </c>
      <c r="B69" s="103">
        <v>66</v>
      </c>
      <c r="C69" s="103" t="str">
        <f>Criteria!B68</f>
        <v>10.2</v>
      </c>
      <c r="D69" s="103" t="str">
        <f>Criteria!C68</f>
        <v>A</v>
      </c>
      <c r="E69" s="104" t="str">
        <f>Criteria!D68</f>
        <v>On each screen, is the reading sequence by assistive technologies consistent?</v>
      </c>
      <c r="F69" s="105" t="s">
        <v>2</v>
      </c>
      <c r="G69" s="106"/>
      <c r="H69" s="104"/>
      <c r="I69" s="107"/>
      <c r="J69" s="108"/>
    </row>
    <row r="70" spans="1:10" ht="76.5" customHeight="1">
      <c r="A70" s="101" t="str">
        <f>Criteria!$A69</f>
        <v>Navigation</v>
      </c>
      <c r="B70" s="103">
        <v>67</v>
      </c>
      <c r="C70" s="103" t="str">
        <f>Criteria!B69</f>
        <v>10.3</v>
      </c>
      <c r="D70" s="103" t="str">
        <f>Criteria!C69</f>
        <v>A</v>
      </c>
      <c r="E70" s="104" t="str">
        <f>Criteria!D69</f>
        <v>On each screen, the navigation must not contain any keyboard traps. Is this rule respected?</v>
      </c>
      <c r="F70" s="105" t="s">
        <v>2</v>
      </c>
      <c r="G70" s="106"/>
      <c r="H70" s="104"/>
      <c r="I70" s="107"/>
      <c r="J70" s="108"/>
    </row>
    <row r="71" spans="1:10" ht="33.75">
      <c r="A71" s="101" t="str">
        <f>Criteria!$A70</f>
        <v>Navigation</v>
      </c>
      <c r="B71" s="103">
        <v>68</v>
      </c>
      <c r="C71" s="103" t="str">
        <f>Criteria!B70</f>
        <v>10.4</v>
      </c>
      <c r="D71" s="103" t="str">
        <f>Criteria!C70</f>
        <v>A</v>
      </c>
      <c r="E71" s="104" t="str">
        <f>Criteria!D70</f>
        <v>On each screen, are keyboard shortcuts using only one key (upper or lower case letter, punctuation, number or symbol) controllable by the user?</v>
      </c>
      <c r="F71" s="105" t="s">
        <v>2</v>
      </c>
      <c r="G71" s="106"/>
      <c r="H71" s="104"/>
      <c r="I71" s="107"/>
      <c r="J71" s="108"/>
    </row>
    <row r="72" spans="1:10" ht="33.75">
      <c r="A72" s="101" t="str">
        <f>Criteria!$A71</f>
        <v>Consultation</v>
      </c>
      <c r="B72" s="103">
        <v>69</v>
      </c>
      <c r="C72" s="103" t="str">
        <f>Criteria!B71</f>
        <v>11.1</v>
      </c>
      <c r="D72" s="103" t="str">
        <f>Criteria!C71</f>
        <v>A</v>
      </c>
      <c r="E72" s="104" t="str">
        <f>Criteria!D71</f>
        <v>For each screen, does the user have control over each time limit modifying content (excluding special cases)?</v>
      </c>
      <c r="F72" s="105" t="s">
        <v>2</v>
      </c>
      <c r="G72" s="106"/>
      <c r="H72" s="104"/>
      <c r="I72" s="107"/>
      <c r="J72" s="108"/>
    </row>
    <row r="73" spans="1:10" ht="55.35" customHeight="1">
      <c r="A73" s="101" t="str">
        <f>Criteria!$A72</f>
        <v>Consultation</v>
      </c>
      <c r="B73" s="103">
        <v>70</v>
      </c>
      <c r="C73" s="103" t="str">
        <f>Criteria!B72</f>
        <v>11.2</v>
      </c>
      <c r="D73" s="103" t="str">
        <f>Criteria!C72</f>
        <v>A</v>
      </c>
      <c r="E73" s="104" t="str">
        <f>Criteria!D72</f>
        <v>For each screen, can each process limiting the time of a session be stopped or deleted (excluding special cases)?</v>
      </c>
      <c r="F73" s="105" t="s">
        <v>2</v>
      </c>
      <c r="G73" s="106"/>
      <c r="H73" s="104"/>
      <c r="I73" s="107"/>
      <c r="J73" s="108"/>
    </row>
    <row r="74" spans="1:10" ht="55.35" customHeight="1">
      <c r="A74" s="101" t="str">
        <f>Criteria!$A73</f>
        <v>Consultation</v>
      </c>
      <c r="B74" s="103">
        <v>71</v>
      </c>
      <c r="C74" s="103" t="str">
        <f>Criteria!B73</f>
        <v>11.3</v>
      </c>
      <c r="D74" s="103" t="str">
        <f>Criteria!C73</f>
        <v>A</v>
      </c>
      <c r="E74" s="104" t="str">
        <f>Criteria!D73</f>
        <v>On each screen, does each office document available for download have, if necessary, an accessible version (excluding special cases)?</v>
      </c>
      <c r="F74" s="105" t="s">
        <v>2</v>
      </c>
      <c r="G74" s="106"/>
      <c r="H74" s="104"/>
      <c r="I74" s="107"/>
      <c r="J74" s="108"/>
    </row>
    <row r="75" spans="1:10" ht="55.35" customHeight="1">
      <c r="A75" s="101" t="str">
        <f>Criteria!$A74</f>
        <v>Consultation</v>
      </c>
      <c r="B75" s="103">
        <v>72</v>
      </c>
      <c r="C75" s="103" t="str">
        <f>Criteria!B74</f>
        <v>11.4</v>
      </c>
      <c r="D75" s="103" t="str">
        <f>Criteria!C74</f>
        <v>A</v>
      </c>
      <c r="E75" s="104" t="str">
        <f>Criteria!D74</f>
        <v>For each office document with an accessible version, does this version offer the same information (excluding special cases)?</v>
      </c>
      <c r="F75" s="105" t="s">
        <v>2</v>
      </c>
      <c r="G75" s="106"/>
      <c r="H75" s="104"/>
      <c r="I75" s="107"/>
      <c r="J75" s="108"/>
    </row>
    <row r="76" spans="1:10" ht="55.35" customHeight="1">
      <c r="A76" s="101" t="str">
        <f>Criteria!$A75</f>
        <v>Consultation</v>
      </c>
      <c r="B76" s="103">
        <v>73</v>
      </c>
      <c r="C76" s="103" t="str">
        <f>Criteria!B75</f>
        <v>11.5</v>
      </c>
      <c r="D76" s="103" t="str">
        <f>Criteria!C75</f>
        <v>A</v>
      </c>
      <c r="E76" s="104" t="str">
        <f>Criteria!D75</f>
        <v>On each screen, does each cryptic content (ASCII art, emoticon, cryptic syntax) have an alternative?</v>
      </c>
      <c r="F76" s="105" t="s">
        <v>2</v>
      </c>
      <c r="G76" s="106"/>
      <c r="H76" s="104"/>
      <c r="I76" s="107"/>
      <c r="J76" s="108"/>
    </row>
    <row r="77" spans="1:10" ht="33.75">
      <c r="A77" s="101" t="str">
        <f>Criteria!$A76</f>
        <v>Consultation</v>
      </c>
      <c r="B77" s="103">
        <v>74</v>
      </c>
      <c r="C77" s="103" t="str">
        <f>Criteria!B76</f>
        <v>11.6</v>
      </c>
      <c r="D77" s="103" t="str">
        <f>Criteria!C76</f>
        <v>A</v>
      </c>
      <c r="E77" s="104" t="str">
        <f>Criteria!D76</f>
        <v>On each screen, for each cryptic content (ASCII art, emoticon, cryptic syntax) having an alternative, is this alternative relevant?</v>
      </c>
      <c r="F77" s="105" t="s">
        <v>2</v>
      </c>
      <c r="G77" s="106"/>
      <c r="H77" s="104"/>
      <c r="I77" s="107"/>
      <c r="J77" s="108"/>
    </row>
    <row r="78" spans="1:10" ht="22.5">
      <c r="A78" s="101" t="str">
        <f>Criteria!$A77</f>
        <v>Consultation</v>
      </c>
      <c r="B78" s="103">
        <v>75</v>
      </c>
      <c r="C78" s="103" t="str">
        <f>Criteria!B77</f>
        <v>11.7</v>
      </c>
      <c r="D78" s="103" t="str">
        <f>Criteria!C77</f>
        <v>A</v>
      </c>
      <c r="E78" s="104" t="str">
        <f>Criteria!D77</f>
        <v>On each screen, are sudden change in brightness or blinking effects used correctly?</v>
      </c>
      <c r="F78" s="105" t="s">
        <v>2</v>
      </c>
      <c r="G78" s="106"/>
      <c r="H78" s="104"/>
      <c r="I78" s="107"/>
      <c r="J78" s="108"/>
    </row>
    <row r="79" spans="1:10" ht="55.35" customHeight="1">
      <c r="A79" s="101" t="str">
        <f>Criteria!$A78</f>
        <v>Consultation</v>
      </c>
      <c r="B79" s="103">
        <v>76</v>
      </c>
      <c r="C79" s="103" t="str">
        <f>Criteria!B78</f>
        <v>11.8</v>
      </c>
      <c r="D79" s="103" t="str">
        <f>Criteria!C78</f>
        <v>A</v>
      </c>
      <c r="E79" s="104" t="str">
        <f>Criteria!D78</f>
        <v>On each screen, is each moving or blinking content controllable by the user?</v>
      </c>
      <c r="F79" s="105" t="s">
        <v>2</v>
      </c>
      <c r="G79" s="106"/>
      <c r="H79" s="104"/>
      <c r="I79" s="107"/>
      <c r="J79" s="108"/>
    </row>
    <row r="80" spans="1:10" ht="55.35" customHeight="1">
      <c r="A80" s="101" t="str">
        <f>Criteria!$A79</f>
        <v>Consultation</v>
      </c>
      <c r="B80" s="103">
        <v>77</v>
      </c>
      <c r="C80" s="103" t="str">
        <f>Criteria!B79</f>
        <v>11.9</v>
      </c>
      <c r="D80" s="103" t="str">
        <f>Criteria!C79</f>
        <v>AA</v>
      </c>
      <c r="E80" s="104" t="str">
        <f>Criteria!D79</f>
        <v>On each screen, is the content offered viewable regardless of screen orientation (portrait or landscape) (excluding special cases)?</v>
      </c>
      <c r="F80" s="105" t="s">
        <v>2</v>
      </c>
      <c r="G80" s="106"/>
      <c r="H80" s="104"/>
      <c r="I80" s="107"/>
      <c r="J80" s="108"/>
    </row>
    <row r="81" spans="1:10" ht="55.35" customHeight="1">
      <c r="A81" s="101" t="str">
        <f>Criteria!$A80</f>
        <v>Consultation</v>
      </c>
      <c r="B81" s="103">
        <v>78</v>
      </c>
      <c r="C81" s="103" t="str">
        <f>Criteria!B80</f>
        <v>11.10</v>
      </c>
      <c r="D81" s="103" t="str">
        <f>Criteria!C80</f>
        <v>A</v>
      </c>
      <c r="E81" s="104" t="str">
        <f>Criteria!D80</f>
        <v>On each screen, are the features that can be activated using a complex gesture able to be activated using a simple gesture (excluding special cases)?</v>
      </c>
      <c r="F81" s="105" t="s">
        <v>2</v>
      </c>
      <c r="G81" s="106"/>
      <c r="H81" s="104"/>
      <c r="I81" s="107"/>
      <c r="J81" s="108"/>
    </row>
    <row r="82" spans="1:10" ht="55.35" customHeight="1">
      <c r="A82" s="101" t="str">
        <f>Criteria!$A81</f>
        <v>Consultation</v>
      </c>
      <c r="B82" s="103">
        <v>79</v>
      </c>
      <c r="C82" s="103" t="str">
        <f>Criteria!B81</f>
        <v>11.11</v>
      </c>
      <c r="D82" s="103" t="str">
        <f>Criteria!C81</f>
        <v>A</v>
      </c>
      <c r="E82" s="104" t="str">
        <f>Criteria!D81</f>
        <v>On each screen, are the features that can be activated by performing simultaneous actions activated by means of a single action? Is this rule respected (excluding special cases)?</v>
      </c>
      <c r="F82" s="105" t="s">
        <v>2</v>
      </c>
      <c r="G82" s="106"/>
      <c r="H82" s="104"/>
      <c r="I82" s="107"/>
      <c r="J82" s="108"/>
    </row>
    <row r="83" spans="1:10" ht="55.35" customHeight="1">
      <c r="A83" s="101" t="str">
        <f>Criteria!$A82</f>
        <v>Consultation</v>
      </c>
      <c r="B83" s="103">
        <v>80</v>
      </c>
      <c r="C83" s="103" t="str">
        <f>Criteria!B82</f>
        <v>11.12</v>
      </c>
      <c r="D83" s="103" t="str">
        <f>Criteria!C82</f>
        <v>A</v>
      </c>
      <c r="E83" s="104" t="str">
        <f>Criteria!D82</f>
        <v>On each screen, can actions triggered by a pointing device on a single point on the screen be cancelled (excluding special cases)?</v>
      </c>
      <c r="F83" s="105" t="s">
        <v>2</v>
      </c>
      <c r="G83" s="106"/>
      <c r="H83" s="104"/>
      <c r="I83" s="107"/>
      <c r="J83" s="108"/>
    </row>
    <row r="84" spans="1:10" ht="55.35" customHeight="1">
      <c r="A84" s="101" t="str">
        <f>Criteria!$A83</f>
        <v>Consultation</v>
      </c>
      <c r="B84" s="103">
        <v>81</v>
      </c>
      <c r="C84" s="103" t="str">
        <f>Criteria!B83</f>
        <v>11.13</v>
      </c>
      <c r="D84" s="103" t="str">
        <f>Criteria!C83</f>
        <v>A</v>
      </c>
      <c r="E84" s="104" t="str">
        <f>Criteria!D83</f>
        <v>On each screen, can the features involving movement from or to the device be satisfied in an alternative way (excluding special cases)?</v>
      </c>
      <c r="F84" s="105" t="s">
        <v>2</v>
      </c>
      <c r="G84" s="106"/>
      <c r="H84" s="104"/>
      <c r="I84" s="107"/>
      <c r="J84" s="108"/>
    </row>
    <row r="85" spans="1:10" ht="55.35" customHeight="1">
      <c r="A85" s="101" t="str">
        <f>Criteria!$A84</f>
        <v>Consultation</v>
      </c>
      <c r="B85" s="103">
        <v>82</v>
      </c>
      <c r="C85" s="103" t="str">
        <f>Criteria!B84</f>
        <v>11.14</v>
      </c>
      <c r="D85" s="103" t="str">
        <f>Criteria!C84</f>
        <v>AA</v>
      </c>
      <c r="E85" s="104" t="str">
        <f>Criteria!D84</f>
        <v>For each document conversion feature, is the accessibility information available in the source document retained in the destination document (excluding special cases)?</v>
      </c>
      <c r="F85" s="105" t="s">
        <v>2</v>
      </c>
      <c r="G85" s="106"/>
      <c r="H85" s="104"/>
      <c r="I85" s="107"/>
      <c r="J85" s="108"/>
    </row>
    <row r="86" spans="1:10" ht="55.35" customHeight="1">
      <c r="A86" s="101" t="str">
        <f>Criteria!$A85</f>
        <v>Consultation</v>
      </c>
      <c r="B86" s="103">
        <v>83</v>
      </c>
      <c r="C86" s="103" t="str">
        <f>Criteria!B85</f>
        <v>11.15</v>
      </c>
      <c r="D86" s="103" t="str">
        <f>Criteria!C85</f>
        <v>A</v>
      </c>
      <c r="E86" s="104" t="str">
        <f>Criteria!D85</f>
        <v>Is an alternative method available for each identification or control functionality of the application that relies on the use of biological characteristics of the user?</v>
      </c>
      <c r="F86" s="105" t="s">
        <v>2</v>
      </c>
      <c r="G86" s="106"/>
      <c r="H86" s="104"/>
      <c r="I86" s="107"/>
      <c r="J86" s="108"/>
    </row>
    <row r="87" spans="1:10" ht="55.35" customHeight="1">
      <c r="A87" s="101" t="str">
        <f>Criteria!$A86</f>
        <v>Consultation</v>
      </c>
      <c r="B87" s="103">
        <v>84</v>
      </c>
      <c r="C87" s="103" t="str">
        <f>Criteria!B86</f>
        <v>11.16</v>
      </c>
      <c r="D87" s="103" t="str">
        <f>Criteria!C86</f>
        <v>A</v>
      </c>
      <c r="E87" s="104" t="str">
        <f>Criteria!D86</f>
        <v>For each application that incorporates key repeat functionality, is the repeat adjustable (excluding special cases)?</v>
      </c>
      <c r="F87" s="105" t="s">
        <v>2</v>
      </c>
      <c r="G87" s="106"/>
      <c r="H87" s="104"/>
      <c r="I87" s="107"/>
      <c r="J87" s="108"/>
    </row>
    <row r="88" spans="1:10" ht="55.35" customHeight="1">
      <c r="A88" s="101" t="str">
        <f>Criteria!$A87</f>
        <v>Documentation and accessibility features</v>
      </c>
      <c r="B88" s="103">
        <v>85</v>
      </c>
      <c r="C88" s="103" t="str">
        <f>Criteria!B87</f>
        <v>12.1</v>
      </c>
      <c r="D88" s="103" t="str">
        <f>Criteria!C87</f>
        <v>AA</v>
      </c>
      <c r="E88" s="104" t="str">
        <f>Criteria!D87</f>
        <v>Does the application documentation describe the accessibility features of the application and their use?</v>
      </c>
      <c r="F88" s="105" t="s">
        <v>2</v>
      </c>
      <c r="G88" s="106"/>
      <c r="H88" s="104"/>
      <c r="I88" s="107"/>
      <c r="J88" s="108"/>
    </row>
    <row r="89" spans="1:10" ht="55.35" customHeight="1">
      <c r="A89" s="101" t="str">
        <f>Criteria!$A88</f>
        <v>Documentation and accessibility features</v>
      </c>
      <c r="B89" s="103">
        <v>86</v>
      </c>
      <c r="C89" s="103" t="str">
        <f>Criteria!B88</f>
        <v>12.2</v>
      </c>
      <c r="D89" s="103" t="str">
        <f>Criteria!C88</f>
        <v>A</v>
      </c>
      <c r="E89" s="104" t="str">
        <f>Criteria!D88</f>
        <v>For each accessibility feature described in the documentation, the entire path that enables it to be activated meets the accessibility needs of the users who require it. Is this rule respected (excluding special cases)?</v>
      </c>
      <c r="F89" s="105" t="s">
        <v>2</v>
      </c>
      <c r="G89" s="106"/>
      <c r="H89" s="104"/>
      <c r="I89" s="107"/>
      <c r="J89" s="108"/>
    </row>
    <row r="90" spans="1:10" ht="55.35" customHeight="1">
      <c r="A90" s="101" t="str">
        <f>Criteria!$A89</f>
        <v>Documentation and accessibility features</v>
      </c>
      <c r="B90" s="103">
        <v>87</v>
      </c>
      <c r="C90" s="103" t="str">
        <f>Criteria!B89</f>
        <v>12.3</v>
      </c>
      <c r="D90" s="103" t="str">
        <f>Criteria!C89</f>
        <v>A</v>
      </c>
      <c r="E90" s="104" t="str">
        <f>Criteria!D89</f>
        <v>The application does not interfere with the accessibility features of the platform. Is this rule respected?</v>
      </c>
      <c r="F90" s="105" t="s">
        <v>2</v>
      </c>
      <c r="G90" s="106"/>
      <c r="H90" s="104"/>
      <c r="I90" s="107"/>
      <c r="J90" s="108"/>
    </row>
    <row r="91" spans="1:10" ht="55.35" customHeight="1">
      <c r="A91" s="101" t="str">
        <f>Criteria!$A90</f>
        <v>Documentation and accessibility features</v>
      </c>
      <c r="B91" s="103">
        <v>88</v>
      </c>
      <c r="C91" s="103" t="str">
        <f>Criteria!B90</f>
        <v>12.4</v>
      </c>
      <c r="D91" s="103" t="str">
        <f>Criteria!C90</f>
        <v>A</v>
      </c>
      <c r="E91" s="104" t="str">
        <f>Criteria!D90</f>
        <v>Is the application documentation accessible?</v>
      </c>
      <c r="F91" s="105" t="s">
        <v>2</v>
      </c>
      <c r="G91" s="106"/>
      <c r="H91" s="104"/>
      <c r="I91" s="107"/>
      <c r="J91" s="108"/>
    </row>
    <row r="92" spans="1:10" ht="55.35" customHeight="1">
      <c r="A92" s="101" t="str">
        <f>Criteria!$A91</f>
        <v>Editing tools</v>
      </c>
      <c r="B92" s="103">
        <v>89</v>
      </c>
      <c r="C92" s="103" t="str">
        <f>Criteria!B91</f>
        <v>13.1</v>
      </c>
      <c r="D92" s="103" t="str">
        <f>Criteria!C91</f>
        <v>A</v>
      </c>
      <c r="E92" s="104" t="str">
        <f>Criteria!D91</f>
        <v>Can the editing tool be used to define the accessibility information required to create compliant content?</v>
      </c>
      <c r="F92" s="105" t="s">
        <v>2</v>
      </c>
      <c r="G92" s="106"/>
      <c r="H92" s="104"/>
      <c r="I92" s="107"/>
      <c r="J92" s="108"/>
    </row>
    <row r="93" spans="1:10" ht="22.5">
      <c r="A93" s="101" t="str">
        <f>Criteria!$A92</f>
        <v>Editing tools</v>
      </c>
      <c r="B93" s="103">
        <v>90</v>
      </c>
      <c r="C93" s="103" t="str">
        <f>Criteria!B92</f>
        <v>13.2</v>
      </c>
      <c r="D93" s="103" t="str">
        <f>Criteria!C92</f>
        <v>A</v>
      </c>
      <c r="E93" s="104" t="str">
        <f>Criteria!D92</f>
        <v>Does the editing tool provide help with creating accessible content?</v>
      </c>
      <c r="F93" s="105" t="s">
        <v>2</v>
      </c>
      <c r="G93" s="106"/>
      <c r="H93" s="104"/>
      <c r="I93" s="107"/>
      <c r="J93" s="108"/>
    </row>
    <row r="94" spans="1:10" ht="55.35" customHeight="1">
      <c r="A94" s="101" t="str">
        <f>Criteria!$A93</f>
        <v>Editing tools</v>
      </c>
      <c r="B94" s="103">
        <v>91</v>
      </c>
      <c r="C94" s="103" t="str">
        <f>Criteria!B93</f>
        <v>13.3</v>
      </c>
      <c r="D94" s="103" t="str">
        <f>Criteria!C93</f>
        <v>A</v>
      </c>
      <c r="E94" s="104" t="str">
        <f>Criteria!D93</f>
        <v>Is the content generated by each content transformation accessible (excluding special cases)?</v>
      </c>
      <c r="F94" s="105" t="s">
        <v>2</v>
      </c>
      <c r="G94" s="106"/>
      <c r="H94" s="104"/>
      <c r="I94" s="107"/>
      <c r="J94" s="108"/>
    </row>
    <row r="95" spans="1:10" ht="55.35" customHeight="1">
      <c r="A95" s="101" t="str">
        <f>Criteria!$A94</f>
        <v>Editing tools</v>
      </c>
      <c r="B95" s="103">
        <v>92</v>
      </c>
      <c r="C95" s="103" t="str">
        <f>Criteria!B94</f>
        <v>13.4</v>
      </c>
      <c r="D95" s="103" t="str">
        <f>Criteria!C94</f>
        <v>AA</v>
      </c>
      <c r="E95" s="104" t="str">
        <f>Criteria!D94</f>
        <v>For each accessibility error identified by an automatic or semi-automatic accessibility test, does the editing tool provide suggestions for repair?</v>
      </c>
      <c r="F95" s="105" t="s">
        <v>2</v>
      </c>
      <c r="G95" s="106"/>
      <c r="H95" s="104"/>
      <c r="I95" s="107"/>
      <c r="J95" s="108"/>
    </row>
    <row r="96" spans="1:10" ht="55.35" customHeight="1">
      <c r="A96" s="101" t="str">
        <f>Criteria!$A95</f>
        <v>Editing tools</v>
      </c>
      <c r="B96" s="103">
        <v>93</v>
      </c>
      <c r="C96" s="103" t="str">
        <f>Criteria!B95</f>
        <v>13.5</v>
      </c>
      <c r="D96" s="103" t="str">
        <f>Criteria!C95</f>
        <v>A</v>
      </c>
      <c r="E96" s="104" t="str">
        <f>Criteria!D95</f>
        <v>For each set of templates, at least one template meets the requirements of the RAWeb. Is this rule respected?</v>
      </c>
      <c r="F96" s="105" t="s">
        <v>2</v>
      </c>
      <c r="G96" s="106"/>
      <c r="H96" s="104"/>
      <c r="I96" s="107"/>
      <c r="J96" s="108"/>
    </row>
    <row r="97" spans="1:10" ht="22.5">
      <c r="A97" s="101" t="str">
        <f>Criteria!$A96</f>
        <v>Editing tools</v>
      </c>
      <c r="B97" s="103">
        <v>94</v>
      </c>
      <c r="C97" s="103" t="str">
        <f>Criteria!B96</f>
        <v>13.6</v>
      </c>
      <c r="D97" s="103" t="str">
        <f>Criteria!C96</f>
        <v>A</v>
      </c>
      <c r="E97" s="104" t="str">
        <f>Criteria!D96</f>
        <v>Is each template that enables the RAWeb requirements to be met clearly identifiable?</v>
      </c>
      <c r="F97" s="105" t="s">
        <v>2</v>
      </c>
      <c r="G97" s="106"/>
      <c r="H97" s="104"/>
      <c r="I97" s="107"/>
      <c r="J97" s="108"/>
    </row>
    <row r="98" spans="1:10" ht="33.75">
      <c r="A98" s="101" t="str">
        <f>Criteria!$A97</f>
        <v>Support services</v>
      </c>
      <c r="B98" s="103">
        <v>95</v>
      </c>
      <c r="C98" s="103" t="str">
        <f>Criteria!B97</f>
        <v>14.1</v>
      </c>
      <c r="D98" s="103" t="str">
        <f>Criteria!C97</f>
        <v>AA</v>
      </c>
      <c r="E98" s="104" t="str">
        <f>Criteria!D97</f>
        <v>Does each support service provide information relating to the accessibility features of the application described in the documentation?</v>
      </c>
      <c r="F98" s="105" t="s">
        <v>2</v>
      </c>
      <c r="G98" s="106"/>
      <c r="H98" s="104"/>
      <c r="I98" s="107"/>
      <c r="J98" s="108"/>
    </row>
    <row r="99" spans="1:10" ht="33.75">
      <c r="A99" s="101" t="str">
        <f>Criteria!$A98</f>
        <v>Support services</v>
      </c>
      <c r="B99" s="103">
        <v>96</v>
      </c>
      <c r="C99" s="103" t="str">
        <f>Criteria!B98</f>
        <v>14.2</v>
      </c>
      <c r="D99" s="103" t="str">
        <f>Criteria!C98</f>
        <v>A</v>
      </c>
      <c r="E99" s="104" t="str">
        <f>Criteria!D98</f>
        <v>The support service meets the communication needs of people with disabilities directly or through a relay service. Is this rule respected?</v>
      </c>
      <c r="F99" s="105" t="s">
        <v>2</v>
      </c>
      <c r="G99" s="106"/>
      <c r="H99" s="104"/>
      <c r="I99" s="107"/>
      <c r="J99" s="108"/>
    </row>
    <row r="100" spans="1:10" ht="45">
      <c r="A100" s="101" t="str">
        <f>Criteria!$A99</f>
        <v>Real-time communication</v>
      </c>
      <c r="B100" s="103">
        <v>97</v>
      </c>
      <c r="C100" s="103" t="str">
        <f>Criteria!B99</f>
        <v>15.1</v>
      </c>
      <c r="D100" s="103" t="str">
        <f>Criteria!C99</f>
        <v>A</v>
      </c>
      <c r="E100" s="104" t="str">
        <f>Criteria!D99</f>
        <v>For each two-way voice communication application, is the application capable of encoding and decoding this communication with a frequency range whose upper limit is at least 7,000 Hz?</v>
      </c>
      <c r="F100" s="105" t="s">
        <v>2</v>
      </c>
      <c r="G100" s="106"/>
      <c r="H100" s="104"/>
      <c r="I100" s="107"/>
      <c r="J100" s="108"/>
    </row>
    <row r="101" spans="1:10" ht="33.75">
      <c r="A101" s="101" t="str">
        <f>Criteria!$A100</f>
        <v>Real-time communication</v>
      </c>
      <c r="B101" s="103">
        <v>98</v>
      </c>
      <c r="C101" s="103" t="str">
        <f>Criteria!B100</f>
        <v>15.2</v>
      </c>
      <c r="D101" s="103" t="str">
        <f>Criteria!C100</f>
        <v>A</v>
      </c>
      <c r="E101" s="104" t="str">
        <f>Criteria!D100</f>
        <v>Does each application that supports two-way voice communication have real-time text communication functionality?</v>
      </c>
      <c r="F101" s="105" t="s">
        <v>2</v>
      </c>
      <c r="G101" s="106"/>
      <c r="H101" s="104"/>
      <c r="I101" s="107"/>
      <c r="J101" s="108"/>
    </row>
    <row r="102" spans="1:10" ht="33.75">
      <c r="A102" s="101" t="str">
        <f>Criteria!$A101</f>
        <v>Real-time communication</v>
      </c>
      <c r="B102" s="103">
        <v>99</v>
      </c>
      <c r="C102" s="103" t="str">
        <f>Criteria!B101</f>
        <v>15.3</v>
      </c>
      <c r="D102" s="103" t="str">
        <f>Criteria!C101</f>
        <v>A</v>
      </c>
      <c r="E102" s="104" t="str">
        <f>Criteria!D101</f>
        <v>For each application that allows two-way voice communication and real-time text, are both modes usable simultaneously?</v>
      </c>
      <c r="F102" s="105" t="s">
        <v>2</v>
      </c>
      <c r="G102" s="106"/>
      <c r="H102" s="104"/>
      <c r="I102" s="107"/>
      <c r="J102" s="108"/>
    </row>
    <row r="103" spans="1:10" ht="33.75">
      <c r="A103" s="101" t="str">
        <f>Criteria!$A102</f>
        <v>Real-time communication</v>
      </c>
      <c r="B103" s="103">
        <v>100</v>
      </c>
      <c r="C103" s="103" t="str">
        <f>Criteria!B102</f>
        <v>15.4</v>
      </c>
      <c r="D103" s="103" t="str">
        <f>Criteria!C102</f>
        <v>A</v>
      </c>
      <c r="E103" s="104" t="str">
        <f>Criteria!D102</f>
        <v>For each real-time text communication functionality, can the messages be identified (excluding special cases)?</v>
      </c>
      <c r="F103" s="105" t="s">
        <v>2</v>
      </c>
      <c r="G103" s="106"/>
      <c r="H103" s="104"/>
      <c r="I103" s="107"/>
      <c r="J103" s="108"/>
    </row>
    <row r="104" spans="1:10" ht="22.5">
      <c r="A104" s="101" t="str">
        <f>Criteria!$A103</f>
        <v>Real-time communication</v>
      </c>
      <c r="B104" s="103">
        <v>101</v>
      </c>
      <c r="C104" s="103" t="str">
        <f>Criteria!B103</f>
        <v>15.5</v>
      </c>
      <c r="D104" s="103" t="str">
        <f>Criteria!C103</f>
        <v>A</v>
      </c>
      <c r="E104" s="104" t="str">
        <f>Criteria!D103</f>
        <v>For each two-way voice communication application, is a visual indicator of oral activity present?</v>
      </c>
      <c r="F104" s="105" t="s">
        <v>2</v>
      </c>
      <c r="G104" s="106"/>
      <c r="H104" s="104"/>
      <c r="I104" s="107"/>
      <c r="J104" s="108"/>
    </row>
    <row r="105" spans="1:10" ht="45">
      <c r="A105" s="101" t="str">
        <f>Criteria!$A104</f>
        <v>Real-time communication</v>
      </c>
      <c r="B105" s="103">
        <v>102</v>
      </c>
      <c r="C105" s="103" t="str">
        <f>Criteria!B104</f>
        <v>15.6</v>
      </c>
      <c r="D105" s="103" t="str">
        <f>Criteria!C104</f>
        <v>A</v>
      </c>
      <c r="E105" s="104" t="str">
        <f>Criteria!D104</f>
        <v>Does each real-time text communication application that can interact with other real-time text communication applications comply with the interoperability rules in force?</v>
      </c>
      <c r="F105" s="105" t="s">
        <v>2</v>
      </c>
      <c r="G105" s="106"/>
      <c r="H105" s="104"/>
      <c r="I105" s="107"/>
      <c r="J105" s="108"/>
    </row>
    <row r="106" spans="1:10" ht="45">
      <c r="A106" s="101" t="str">
        <f>Criteria!$A105</f>
        <v>Real-time communication</v>
      </c>
      <c r="B106" s="103">
        <v>103</v>
      </c>
      <c r="C106" s="103" t="str">
        <f>Criteria!B105</f>
        <v>15.7</v>
      </c>
      <c r="D106" s="103" t="str">
        <f>Criteria!C105</f>
        <v>AA</v>
      </c>
      <c r="E106" s="104" t="str">
        <f>Criteria!D105</f>
        <v>For each application that supports real-time text (RTT) communication, the transmission delay for each input unit is 500ms or less. Is this rule respected?</v>
      </c>
      <c r="F106" s="105" t="s">
        <v>2</v>
      </c>
      <c r="G106" s="106"/>
      <c r="H106" s="104"/>
      <c r="I106" s="107"/>
      <c r="J106" s="108"/>
    </row>
    <row r="107" spans="1:10" ht="22.5">
      <c r="A107" s="101" t="str">
        <f>Criteria!$A106</f>
        <v>Real-time communication</v>
      </c>
      <c r="B107" s="103">
        <v>104</v>
      </c>
      <c r="C107" s="103" t="str">
        <f>Criteria!B106</f>
        <v>15.8</v>
      </c>
      <c r="D107" s="103" t="str">
        <f>Criteria!C106</f>
        <v>A</v>
      </c>
      <c r="E107" s="104" t="str">
        <f>Criteria!D106</f>
        <v>For each telecommunication application, is the identification of the party initiating a call accessible?</v>
      </c>
      <c r="F107" s="105" t="s">
        <v>2</v>
      </c>
      <c r="G107" s="106"/>
      <c r="H107" s="104"/>
      <c r="I107" s="107"/>
      <c r="J107" s="108"/>
    </row>
    <row r="108" spans="1:10" ht="55.35" customHeight="1">
      <c r="A108" s="101" t="str">
        <f>Criteria!$A107</f>
        <v>Real-time communication</v>
      </c>
      <c r="B108" s="103">
        <v>105</v>
      </c>
      <c r="C108" s="103" t="str">
        <f>Criteria!B107</f>
        <v>15.9</v>
      </c>
      <c r="D108" s="103" t="str">
        <f>Criteria!C107</f>
        <v>A</v>
      </c>
      <c r="E108" s="104" t="str">
        <f>Criteria!D107</f>
        <v>For each two-way voice communication application that provides caller identification, is there a way to present this identification for sign language users?</v>
      </c>
      <c r="F108" s="105" t="s">
        <v>2</v>
      </c>
      <c r="G108" s="106"/>
      <c r="H108" s="104"/>
      <c r="I108" s="107"/>
      <c r="J108" s="108"/>
    </row>
    <row r="109" spans="1:10" ht="33.75">
      <c r="A109" s="101" t="str">
        <f>Criteria!$A108</f>
        <v>Real-time communication</v>
      </c>
      <c r="B109" s="103">
        <v>106</v>
      </c>
      <c r="C109" s="103" t="str">
        <f>Criteria!B108</f>
        <v>15.10</v>
      </c>
      <c r="D109" s="103" t="str">
        <f>Criteria!C108</f>
        <v>A</v>
      </c>
      <c r="E109" s="104" t="str">
        <f>Criteria!D108</f>
        <v>For each two-way voice communication application that has voice-based services, are these services usable without the need to listen or speak?</v>
      </c>
      <c r="F109" s="105" t="s">
        <v>2</v>
      </c>
      <c r="G109" s="106"/>
      <c r="H109" s="104"/>
      <c r="I109" s="107"/>
      <c r="J109" s="108"/>
    </row>
    <row r="110" spans="1:10" ht="33.75">
      <c r="A110" s="101" t="str">
        <f>Criteria!$A109</f>
        <v>Real-time communication</v>
      </c>
      <c r="B110" s="103">
        <v>107</v>
      </c>
      <c r="C110" s="103" t="str">
        <f>Criteria!B109</f>
        <v>15.11</v>
      </c>
      <c r="D110" s="103" t="str">
        <f>Criteria!C109</f>
        <v>AA</v>
      </c>
      <c r="E110" s="104" t="str">
        <f>Criteria!D109</f>
        <v>For each two-way voice communication application that has real-time video, is the quality of the video sufficient?</v>
      </c>
      <c r="F110" s="105" t="s">
        <v>2</v>
      </c>
    </row>
  </sheetData>
  <autoFilter ref="A3:M158" xr:uid="{00000000-0009-0000-0000-000008000000}"/>
  <mergeCells count="4">
    <mergeCell ref="A1:D1"/>
    <mergeCell ref="A2:D2"/>
    <mergeCell ref="E1:I1"/>
    <mergeCell ref="E2:I2"/>
  </mergeCells>
  <conditionalFormatting sqref="G4:G109">
    <cfRule type="cellIs" dxfId="161" priority="9" operator="equal">
      <formula>"D"</formula>
    </cfRule>
  </conditionalFormatting>
  <conditionalFormatting sqref="F4">
    <cfRule type="cellIs" dxfId="160" priority="5" operator="equal">
      <formula>"c"</formula>
    </cfRule>
    <cfRule type="cellIs" dxfId="159" priority="6" operator="equal">
      <formula>"nc"</formula>
    </cfRule>
    <cfRule type="cellIs" dxfId="158" priority="7" operator="equal">
      <formula>"na"</formula>
    </cfRule>
    <cfRule type="cellIs" dxfId="157" priority="8" operator="equal">
      <formula>"nt"</formula>
    </cfRule>
  </conditionalFormatting>
  <conditionalFormatting sqref="F5:F110">
    <cfRule type="cellIs" dxfId="156" priority="1" operator="equal">
      <formula>"c"</formula>
    </cfRule>
    <cfRule type="cellIs" dxfId="155" priority="2" operator="equal">
      <formula>"nc"</formula>
    </cfRule>
    <cfRule type="cellIs" dxfId="154" priority="3" operator="equal">
      <formula>"na"</formula>
    </cfRule>
    <cfRule type="cellIs" dxfId="153" priority="4" operator="equal">
      <formula>"nt"</formula>
    </cfRule>
  </conditionalFormatting>
  <pageMargins left="0.7" right="0.7" top="0.75" bottom="0.75" header="0.3" footer="0.3"/>
  <pageSetup paperSize="9" orientation="landscape" horizontalDpi="4294967293" verticalDpi="4294967293"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CalculationBase!$AH$7:$AH$10</xm:f>
          </x14:formula1>
          <xm:sqref>F4:F110</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26</vt:i4>
      </vt:variant>
      <vt:variant>
        <vt:lpstr>Named Ranges</vt:lpstr>
      </vt:variant>
      <vt:variant>
        <vt:i4>1</vt:i4>
      </vt:variant>
    </vt:vector>
  </HeadingPairs>
  <TitlesOfParts>
    <vt:vector size="27" baseType="lpstr">
      <vt:lpstr>Instructions for use</vt:lpstr>
      <vt:lpstr>Sample</vt:lpstr>
      <vt:lpstr>Criteria</vt:lpstr>
      <vt:lpstr>Results</vt:lpstr>
      <vt:lpstr>Summary</vt:lpstr>
      <vt:lpstr>CalculationBase</vt:lpstr>
      <vt:lpstr>E01</vt:lpstr>
      <vt:lpstr>E02</vt:lpstr>
      <vt:lpstr>E03</vt:lpstr>
      <vt:lpstr>E04</vt:lpstr>
      <vt:lpstr>E05</vt:lpstr>
      <vt:lpstr>E06</vt:lpstr>
      <vt:lpstr>E07</vt:lpstr>
      <vt:lpstr>E08</vt:lpstr>
      <vt:lpstr>E09</vt:lpstr>
      <vt:lpstr>E10</vt:lpstr>
      <vt:lpstr>E11</vt:lpstr>
      <vt:lpstr>E12</vt:lpstr>
      <vt:lpstr>E13</vt:lpstr>
      <vt:lpstr>E14</vt:lpstr>
      <vt:lpstr>E15</vt:lpstr>
      <vt:lpstr>E16</vt:lpstr>
      <vt:lpstr>E17</vt:lpstr>
      <vt:lpstr>E18</vt:lpstr>
      <vt:lpstr>E19</vt:lpstr>
      <vt:lpstr>E20</vt:lpstr>
      <vt:lpstr>Numeros_pages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2023-01-30T16:38:23Z</dcterms:created>
  <dcterms:modified xsi:type="dcterms:W3CDTF">2025-01-14T13:36:47Z</dcterms:modified>
  <cp:category/>
</cp:coreProperties>
</file>